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Ty Currie\Desktop\"/>
    </mc:Choice>
  </mc:AlternateContent>
  <bookViews>
    <workbookView xWindow="0" yWindow="0" windowWidth="28800" windowHeight="11985"/>
  </bookViews>
  <sheets>
    <sheet name="Grower Recaps" sheetId="1" r:id="rId1"/>
  </sheets>
  <definedNames>
    <definedName name="_xlnm._FilterDatabase" localSheetId="0" hidden="1">'Grower Recaps'!$A$2:$V$911</definedName>
    <definedName name="AccessDatabase" hidden="1">"C:\Documents and Settings\DaleL\Desktop\2003 Sales Data.mdb"</definedName>
    <definedName name="Button_1">"X2003_Sales_Data_Sheet1_List"</definedName>
    <definedName name="Button_14">"X2003_Sales_Data_Sheet1_List1"</definedName>
    <definedName name="Button_15">"X2003_Sales_Data_Sheet1_List1"</definedName>
    <definedName name="Button_16">"X2003_Sales_Data_Sheet1_List1"</definedName>
    <definedName name="_xlnm.Print_Area" localSheetId="0">'Grower Recaps'!$A$1:$Q$911</definedName>
    <definedName name="_xlnm.Print_Titles" localSheetId="0">'Grower Recaps'!$1:$2</definedName>
    <definedName name="X2003_Sales_Data_Sheet1_List">'Grower Recaps'!$B$2:$Q$2</definedName>
    <definedName name="X2003_Sales_Data_Sheet1_List1">'Grower Recaps'!$B$1:$Q$2</definedName>
  </definedNames>
  <calcPr calcId="171027"/>
</workbook>
</file>

<file path=xl/calcChain.xml><?xml version="1.0" encoding="utf-8"?>
<calcChain xmlns="http://schemas.openxmlformats.org/spreadsheetml/2006/main">
  <c r="Q911" i="1" l="1"/>
  <c r="V911" i="1" s="1"/>
  <c r="U911" i="1"/>
  <c r="T911" i="1"/>
  <c r="S911" i="1"/>
  <c r="R911" i="1"/>
  <c r="K911" i="1"/>
  <c r="Q910" i="1"/>
  <c r="V910" i="1" s="1"/>
  <c r="R910" i="1"/>
  <c r="S910" i="1"/>
  <c r="T910" i="1"/>
  <c r="U910" i="1"/>
  <c r="K910" i="1"/>
  <c r="Q909" i="1"/>
  <c r="V909" i="1" s="1"/>
  <c r="U909" i="1"/>
  <c r="T909" i="1"/>
  <c r="S909" i="1"/>
  <c r="R909" i="1"/>
  <c r="K909" i="1"/>
  <c r="Q908" i="1"/>
  <c r="V908" i="1" s="1"/>
  <c r="R908" i="1"/>
  <c r="S908" i="1"/>
  <c r="T908" i="1"/>
  <c r="U908" i="1"/>
  <c r="K908" i="1"/>
  <c r="I907" i="1"/>
  <c r="H907" i="1"/>
  <c r="R907" i="1" s="1"/>
  <c r="Q906" i="1"/>
  <c r="V906" i="1" s="1"/>
  <c r="U906" i="1"/>
  <c r="T906" i="1"/>
  <c r="S906" i="1"/>
  <c r="R906" i="1"/>
  <c r="K906" i="1"/>
  <c r="Q905" i="1"/>
  <c r="V905" i="1" s="1"/>
  <c r="U905" i="1"/>
  <c r="T905" i="1"/>
  <c r="S905" i="1"/>
  <c r="R905" i="1"/>
  <c r="K905" i="1"/>
  <c r="Q904" i="1"/>
  <c r="V904" i="1" s="1"/>
  <c r="U904" i="1"/>
  <c r="T904" i="1"/>
  <c r="S904" i="1"/>
  <c r="R904" i="1"/>
  <c r="K904" i="1"/>
  <c r="Q903" i="1"/>
  <c r="V903" i="1" s="1"/>
  <c r="U903" i="1"/>
  <c r="T903" i="1"/>
  <c r="S903" i="1"/>
  <c r="R903" i="1"/>
  <c r="K903" i="1"/>
  <c r="Q902" i="1"/>
  <c r="V902" i="1" s="1"/>
  <c r="U902" i="1"/>
  <c r="T902" i="1"/>
  <c r="S902" i="1"/>
  <c r="R902" i="1"/>
  <c r="K902" i="1"/>
  <c r="U901" i="1"/>
  <c r="Q901" i="1"/>
  <c r="V901" i="1" s="1"/>
  <c r="S901" i="1"/>
  <c r="R901" i="1"/>
  <c r="K901" i="1"/>
  <c r="Q900" i="1"/>
  <c r="V900" i="1" s="1"/>
  <c r="U900" i="1"/>
  <c r="T900" i="1"/>
  <c r="S900" i="1"/>
  <c r="R900" i="1"/>
  <c r="K900" i="1"/>
  <c r="Q899" i="1"/>
  <c r="V899" i="1" s="1"/>
  <c r="U899" i="1"/>
  <c r="T899" i="1"/>
  <c r="S899" i="1"/>
  <c r="R899" i="1"/>
  <c r="K899" i="1"/>
  <c r="Q898" i="1"/>
  <c r="V898" i="1" s="1"/>
  <c r="U898" i="1"/>
  <c r="T898" i="1"/>
  <c r="S898" i="1"/>
  <c r="R898" i="1"/>
  <c r="K898" i="1"/>
  <c r="Q897" i="1"/>
  <c r="V897" i="1" s="1"/>
  <c r="U897" i="1"/>
  <c r="T897" i="1"/>
  <c r="S897" i="1"/>
  <c r="R897" i="1"/>
  <c r="K897" i="1"/>
  <c r="Q896" i="1"/>
  <c r="V896" i="1" s="1"/>
  <c r="U896" i="1"/>
  <c r="T896" i="1"/>
  <c r="S896" i="1"/>
  <c r="R896" i="1"/>
  <c r="K896" i="1"/>
  <c r="Q895" i="1"/>
  <c r="V895" i="1" s="1"/>
  <c r="U895" i="1"/>
  <c r="T895" i="1"/>
  <c r="S895" i="1"/>
  <c r="R895" i="1"/>
  <c r="K895" i="1"/>
  <c r="Q894" i="1"/>
  <c r="V894" i="1" s="1"/>
  <c r="U894" i="1"/>
  <c r="T894" i="1"/>
  <c r="S894" i="1"/>
  <c r="R894" i="1"/>
  <c r="K894" i="1"/>
  <c r="Q893" i="1"/>
  <c r="V893" i="1" s="1"/>
  <c r="U893" i="1"/>
  <c r="T893" i="1"/>
  <c r="S893" i="1"/>
  <c r="R893" i="1"/>
  <c r="K893" i="1"/>
  <c r="Q892" i="1"/>
  <c r="V892" i="1" s="1"/>
  <c r="U892" i="1"/>
  <c r="T892" i="1"/>
  <c r="S892" i="1"/>
  <c r="R892" i="1"/>
  <c r="K892" i="1"/>
  <c r="Q891" i="1"/>
  <c r="V891" i="1" s="1"/>
  <c r="U891" i="1"/>
  <c r="T891" i="1"/>
  <c r="S891" i="1"/>
  <c r="R891" i="1"/>
  <c r="K891" i="1"/>
  <c r="Q890" i="1"/>
  <c r="V890" i="1" s="1"/>
  <c r="U890" i="1"/>
  <c r="T890" i="1"/>
  <c r="S890" i="1"/>
  <c r="R890" i="1"/>
  <c r="K890" i="1"/>
  <c r="Q889" i="1"/>
  <c r="V889" i="1" s="1"/>
  <c r="U889" i="1"/>
  <c r="T889" i="1"/>
  <c r="S889" i="1"/>
  <c r="R889" i="1"/>
  <c r="K889" i="1"/>
  <c r="Q888" i="1"/>
  <c r="V888" i="1" s="1"/>
  <c r="U888" i="1"/>
  <c r="T888" i="1"/>
  <c r="S888" i="1"/>
  <c r="R888" i="1"/>
  <c r="K888" i="1"/>
  <c r="Q887" i="1"/>
  <c r="V887" i="1" s="1"/>
  <c r="U887" i="1"/>
  <c r="T887" i="1"/>
  <c r="S887" i="1"/>
  <c r="R887" i="1"/>
  <c r="K887" i="1"/>
  <c r="Q886" i="1"/>
  <c r="V886" i="1" s="1"/>
  <c r="U886" i="1"/>
  <c r="T886" i="1"/>
  <c r="S886" i="1"/>
  <c r="R886" i="1"/>
  <c r="K886" i="1"/>
  <c r="Q885" i="1"/>
  <c r="V885" i="1" s="1"/>
  <c r="U885" i="1"/>
  <c r="T885" i="1"/>
  <c r="S885" i="1"/>
  <c r="R885" i="1"/>
  <c r="K885" i="1"/>
  <c r="Q884" i="1"/>
  <c r="V884" i="1" s="1"/>
  <c r="U884" i="1"/>
  <c r="T884" i="1"/>
  <c r="S884" i="1"/>
  <c r="R884" i="1"/>
  <c r="K884" i="1"/>
  <c r="Q883" i="1"/>
  <c r="V883" i="1" s="1"/>
  <c r="U883" i="1"/>
  <c r="T883" i="1"/>
  <c r="S883" i="1"/>
  <c r="R883" i="1"/>
  <c r="K883" i="1"/>
  <c r="Q882" i="1"/>
  <c r="V882" i="1" s="1"/>
  <c r="U882" i="1"/>
  <c r="T882" i="1"/>
  <c r="S882" i="1"/>
  <c r="R882" i="1"/>
  <c r="K882" i="1"/>
  <c r="Q881" i="1"/>
  <c r="V881" i="1" s="1"/>
  <c r="U881" i="1"/>
  <c r="T881" i="1"/>
  <c r="S881" i="1"/>
  <c r="R881" i="1"/>
  <c r="K881" i="1"/>
  <c r="Q880" i="1"/>
  <c r="V880" i="1" s="1"/>
  <c r="U880" i="1"/>
  <c r="T880" i="1"/>
  <c r="S880" i="1"/>
  <c r="R880" i="1"/>
  <c r="K880" i="1"/>
  <c r="Q879" i="1"/>
  <c r="V879" i="1" s="1"/>
  <c r="U879" i="1"/>
  <c r="T879" i="1"/>
  <c r="S879" i="1"/>
  <c r="R879" i="1"/>
  <c r="K879" i="1"/>
  <c r="U907" i="1" l="1"/>
  <c r="T907" i="1"/>
  <c r="K907" i="1"/>
  <c r="S907" i="1"/>
  <c r="Q907" i="1"/>
  <c r="V907" i="1" s="1"/>
  <c r="T901" i="1"/>
  <c r="Q878" i="1"/>
  <c r="V878" i="1" s="1"/>
  <c r="U878" i="1"/>
  <c r="T878" i="1"/>
  <c r="S878" i="1"/>
  <c r="R878" i="1"/>
  <c r="K878" i="1"/>
  <c r="Q877" i="1"/>
  <c r="V877" i="1" s="1"/>
  <c r="U877" i="1"/>
  <c r="T877" i="1"/>
  <c r="S877" i="1"/>
  <c r="R877" i="1"/>
  <c r="K877" i="1"/>
  <c r="U110" i="1" l="1"/>
  <c r="Q490" i="1"/>
  <c r="V490" i="1" s="1"/>
  <c r="K490" i="1"/>
  <c r="K486" i="1"/>
  <c r="Q486" i="1"/>
  <c r="V486" i="1" s="1"/>
  <c r="K565" i="1"/>
  <c r="Q565" i="1"/>
  <c r="V565" i="1" s="1"/>
  <c r="K564" i="1"/>
  <c r="Q564" i="1"/>
  <c r="V564" i="1" s="1"/>
  <c r="K480" i="1"/>
  <c r="Q480" i="1"/>
  <c r="V480" i="1" s="1"/>
  <c r="K560" i="1"/>
  <c r="Q560" i="1"/>
  <c r="V560" i="1" s="1"/>
  <c r="K559" i="1"/>
  <c r="Q559" i="1"/>
  <c r="V559" i="1" s="1"/>
  <c r="K558" i="1"/>
  <c r="Q558" i="1"/>
  <c r="V558" i="1" s="1"/>
  <c r="K557" i="1"/>
  <c r="Q557" i="1"/>
  <c r="V557" i="1" s="1"/>
  <c r="K556" i="1"/>
  <c r="Q556" i="1"/>
  <c r="V556" i="1" s="1"/>
  <c r="K554" i="1"/>
  <c r="Q554" i="1"/>
  <c r="V554" i="1" s="1"/>
  <c r="K553" i="1"/>
  <c r="Q553" i="1"/>
  <c r="V553" i="1" s="1"/>
  <c r="Q110" i="1" l="1"/>
  <c r="V110" i="1" s="1"/>
  <c r="T110" i="1"/>
  <c r="S110" i="1"/>
  <c r="R110" i="1"/>
  <c r="K110" i="1"/>
  <c r="Q88" i="1"/>
  <c r="V88" i="1" s="1"/>
  <c r="U88" i="1"/>
  <c r="T88" i="1"/>
  <c r="S88" i="1"/>
  <c r="R88" i="1"/>
  <c r="K88" i="1"/>
  <c r="Q87" i="1"/>
  <c r="V87" i="1" s="1"/>
  <c r="U87" i="1"/>
  <c r="T87" i="1"/>
  <c r="S87" i="1"/>
  <c r="R87" i="1"/>
  <c r="K87" i="1"/>
  <c r="Q374" i="1" l="1"/>
  <c r="V374" i="1" s="1"/>
  <c r="R374" i="1"/>
  <c r="S374" i="1"/>
  <c r="T374" i="1"/>
  <c r="U374" i="1"/>
  <c r="K374" i="1"/>
  <c r="K808" i="1"/>
  <c r="I808" i="1"/>
  <c r="H808" i="1"/>
  <c r="T808" i="1" s="1"/>
  <c r="I764" i="1"/>
  <c r="H764" i="1"/>
  <c r="T764" i="1" s="1"/>
  <c r="Q750" i="1"/>
  <c r="V750" i="1" s="1"/>
  <c r="U750" i="1"/>
  <c r="T750" i="1"/>
  <c r="S750" i="1"/>
  <c r="R750" i="1"/>
  <c r="K750" i="1"/>
  <c r="Q748" i="1"/>
  <c r="V748" i="1" s="1"/>
  <c r="U748" i="1"/>
  <c r="T748" i="1"/>
  <c r="S748" i="1"/>
  <c r="R748" i="1"/>
  <c r="K748" i="1"/>
  <c r="Q852" i="1"/>
  <c r="V852" i="1" s="1"/>
  <c r="U852" i="1"/>
  <c r="T852" i="1"/>
  <c r="K852" i="1"/>
  <c r="S852" i="1"/>
  <c r="R852" i="1"/>
  <c r="Q847" i="1"/>
  <c r="V847" i="1" s="1"/>
  <c r="U847" i="1"/>
  <c r="T847" i="1"/>
  <c r="S847" i="1"/>
  <c r="R847" i="1"/>
  <c r="K847" i="1"/>
  <c r="Q837" i="1"/>
  <c r="V837" i="1" s="1"/>
  <c r="U837" i="1"/>
  <c r="T837" i="1"/>
  <c r="S837" i="1"/>
  <c r="R837" i="1"/>
  <c r="K837" i="1"/>
  <c r="Q783" i="1"/>
  <c r="V783" i="1" s="1"/>
  <c r="U783" i="1"/>
  <c r="T783" i="1"/>
  <c r="S783" i="1"/>
  <c r="R783" i="1"/>
  <c r="K783" i="1"/>
  <c r="Q169" i="1"/>
  <c r="V169" i="1" s="1"/>
  <c r="U169" i="1"/>
  <c r="T169" i="1"/>
  <c r="S169" i="1"/>
  <c r="R169" i="1"/>
  <c r="K169" i="1"/>
  <c r="Q876" i="1"/>
  <c r="V876" i="1" s="1"/>
  <c r="U876" i="1"/>
  <c r="T876" i="1"/>
  <c r="S876" i="1"/>
  <c r="R876" i="1"/>
  <c r="K876" i="1"/>
  <c r="Q176" i="1"/>
  <c r="V176" i="1" s="1"/>
  <c r="U176" i="1"/>
  <c r="T176" i="1"/>
  <c r="S176" i="1"/>
  <c r="R176" i="1"/>
  <c r="K176" i="1"/>
  <c r="Q650" i="1"/>
  <c r="V650" i="1" s="1"/>
  <c r="U650" i="1"/>
  <c r="T650" i="1"/>
  <c r="S650" i="1"/>
  <c r="R650" i="1"/>
  <c r="K650" i="1"/>
  <c r="Q174" i="1"/>
  <c r="V174" i="1" s="1"/>
  <c r="U174" i="1"/>
  <c r="T174" i="1"/>
  <c r="S174" i="1"/>
  <c r="R174" i="1"/>
  <c r="K174" i="1"/>
  <c r="Q44" i="1"/>
  <c r="V44" i="1" s="1"/>
  <c r="U44" i="1"/>
  <c r="T44" i="1"/>
  <c r="S44" i="1"/>
  <c r="R44" i="1"/>
  <c r="K44" i="1"/>
  <c r="Q170" i="1"/>
  <c r="V170" i="1" s="1"/>
  <c r="U170" i="1"/>
  <c r="T170" i="1"/>
  <c r="S170" i="1"/>
  <c r="R170" i="1"/>
  <c r="K170" i="1"/>
  <c r="Q653" i="1"/>
  <c r="V653" i="1" s="1"/>
  <c r="U653" i="1"/>
  <c r="T653" i="1"/>
  <c r="S653" i="1"/>
  <c r="R653" i="1"/>
  <c r="K653" i="1"/>
  <c r="Q636" i="1"/>
  <c r="V636" i="1" s="1"/>
  <c r="U636" i="1"/>
  <c r="T636" i="1"/>
  <c r="S636" i="1"/>
  <c r="R636" i="1"/>
  <c r="K636" i="1"/>
  <c r="Q541" i="1"/>
  <c r="V541" i="1" s="1"/>
  <c r="U541" i="1"/>
  <c r="T541" i="1"/>
  <c r="S541" i="1"/>
  <c r="R541" i="1"/>
  <c r="K541" i="1"/>
  <c r="Q587" i="1"/>
  <c r="V587" i="1" s="1"/>
  <c r="U587" i="1"/>
  <c r="T587" i="1"/>
  <c r="S587" i="1"/>
  <c r="R587" i="1"/>
  <c r="K587" i="1"/>
  <c r="Q645" i="1"/>
  <c r="V645" i="1" s="1"/>
  <c r="U645" i="1"/>
  <c r="T645" i="1"/>
  <c r="S645" i="1"/>
  <c r="R645" i="1"/>
  <c r="K645" i="1"/>
  <c r="Q603" i="1"/>
  <c r="V603" i="1" s="1"/>
  <c r="U603" i="1"/>
  <c r="T603" i="1"/>
  <c r="S603" i="1"/>
  <c r="R603" i="1"/>
  <c r="K603" i="1"/>
  <c r="Q652" i="1"/>
  <c r="V652" i="1" s="1"/>
  <c r="U652" i="1"/>
  <c r="T652" i="1"/>
  <c r="S652" i="1"/>
  <c r="R652" i="1"/>
  <c r="K652" i="1"/>
  <c r="Q523" i="1"/>
  <c r="V523" i="1" s="1"/>
  <c r="U523" i="1"/>
  <c r="T523" i="1"/>
  <c r="S523" i="1"/>
  <c r="R523" i="1"/>
  <c r="K523" i="1"/>
  <c r="Q726" i="1"/>
  <c r="V726" i="1" s="1"/>
  <c r="U726" i="1"/>
  <c r="T726" i="1"/>
  <c r="S726" i="1"/>
  <c r="R726" i="1"/>
  <c r="K726" i="1"/>
  <c r="Q649" i="1"/>
  <c r="V649" i="1" s="1"/>
  <c r="U649" i="1"/>
  <c r="T649" i="1"/>
  <c r="S649" i="1"/>
  <c r="R649" i="1"/>
  <c r="K649" i="1"/>
  <c r="Q651" i="1"/>
  <c r="V651" i="1" s="1"/>
  <c r="U651" i="1"/>
  <c r="T651" i="1"/>
  <c r="S651" i="1"/>
  <c r="R651" i="1"/>
  <c r="K651" i="1"/>
  <c r="Q627" i="1"/>
  <c r="V627" i="1" s="1"/>
  <c r="U627" i="1"/>
  <c r="T627" i="1"/>
  <c r="S627" i="1"/>
  <c r="R627" i="1"/>
  <c r="K627" i="1"/>
  <c r="Q7" i="1"/>
  <c r="V7" i="1" s="1"/>
  <c r="U7" i="1"/>
  <c r="T7" i="1"/>
  <c r="S7" i="1"/>
  <c r="R7" i="1"/>
  <c r="K7" i="1"/>
  <c r="Q163" i="1"/>
  <c r="V163" i="1" s="1"/>
  <c r="U163" i="1"/>
  <c r="T163" i="1"/>
  <c r="S163" i="1"/>
  <c r="R163" i="1"/>
  <c r="K163" i="1"/>
  <c r="Q168" i="1"/>
  <c r="V168" i="1" s="1"/>
  <c r="U168" i="1"/>
  <c r="T168" i="1"/>
  <c r="S168" i="1"/>
  <c r="R168" i="1"/>
  <c r="K168" i="1"/>
  <c r="U842" i="1"/>
  <c r="Q842" i="1"/>
  <c r="V842" i="1" s="1"/>
  <c r="T842" i="1"/>
  <c r="S842" i="1"/>
  <c r="R842" i="1"/>
  <c r="K842" i="1"/>
  <c r="Q241" i="1"/>
  <c r="V241" i="1" s="1"/>
  <c r="U241" i="1"/>
  <c r="T241" i="1"/>
  <c r="S241" i="1"/>
  <c r="R241" i="1"/>
  <c r="K241" i="1"/>
  <c r="U565" i="1"/>
  <c r="T565" i="1"/>
  <c r="S565" i="1"/>
  <c r="R565" i="1"/>
  <c r="U564" i="1"/>
  <c r="T564" i="1"/>
  <c r="S564" i="1"/>
  <c r="R564" i="1"/>
  <c r="U480" i="1"/>
  <c r="T480" i="1"/>
  <c r="S480" i="1"/>
  <c r="R480" i="1"/>
  <c r="U560" i="1"/>
  <c r="T560" i="1"/>
  <c r="S560" i="1"/>
  <c r="R560" i="1"/>
  <c r="U559" i="1"/>
  <c r="T559" i="1"/>
  <c r="S559" i="1"/>
  <c r="R559" i="1"/>
  <c r="U558" i="1"/>
  <c r="T558" i="1"/>
  <c r="S558" i="1"/>
  <c r="R558" i="1"/>
  <c r="U490" i="1"/>
  <c r="T490" i="1"/>
  <c r="S490" i="1"/>
  <c r="R490" i="1"/>
  <c r="U557" i="1"/>
  <c r="T557" i="1"/>
  <c r="S557" i="1"/>
  <c r="R557" i="1"/>
  <c r="U556" i="1"/>
  <c r="T556" i="1"/>
  <c r="S556" i="1"/>
  <c r="R556" i="1"/>
  <c r="U486" i="1"/>
  <c r="T486" i="1"/>
  <c r="S486" i="1"/>
  <c r="R486" i="1"/>
  <c r="U554" i="1"/>
  <c r="T554" i="1"/>
  <c r="S554" i="1"/>
  <c r="R554" i="1"/>
  <c r="U553" i="1"/>
  <c r="T553" i="1"/>
  <c r="S553" i="1"/>
  <c r="R553" i="1"/>
  <c r="Q73" i="1"/>
  <c r="V73" i="1" s="1"/>
  <c r="U73" i="1"/>
  <c r="T73" i="1"/>
  <c r="S73" i="1"/>
  <c r="R73" i="1"/>
  <c r="K73" i="1"/>
  <c r="Q409" i="1"/>
  <c r="V409" i="1" s="1"/>
  <c r="U409" i="1"/>
  <c r="T409" i="1"/>
  <c r="S409" i="1"/>
  <c r="R409" i="1"/>
  <c r="K409" i="1"/>
  <c r="Q413" i="1"/>
  <c r="V413" i="1" s="1"/>
  <c r="U413" i="1"/>
  <c r="T413" i="1"/>
  <c r="S413" i="1"/>
  <c r="R413" i="1"/>
  <c r="K413" i="1"/>
  <c r="Q470" i="1"/>
  <c r="V470" i="1" s="1"/>
  <c r="U470" i="1"/>
  <c r="T470" i="1"/>
  <c r="S470" i="1"/>
  <c r="R470" i="1"/>
  <c r="K470" i="1"/>
  <c r="Q442" i="1"/>
  <c r="V442" i="1" s="1"/>
  <c r="U442" i="1"/>
  <c r="T442" i="1"/>
  <c r="S442" i="1"/>
  <c r="R442" i="1"/>
  <c r="K442" i="1"/>
  <c r="Q549" i="1"/>
  <c r="V549" i="1" s="1"/>
  <c r="U549" i="1"/>
  <c r="T549" i="1"/>
  <c r="S549" i="1"/>
  <c r="R549" i="1"/>
  <c r="K549" i="1"/>
  <c r="Q537" i="1"/>
  <c r="V537" i="1" s="1"/>
  <c r="U537" i="1"/>
  <c r="T537" i="1"/>
  <c r="S537" i="1"/>
  <c r="R537" i="1"/>
  <c r="K537" i="1"/>
  <c r="Q544" i="1"/>
  <c r="V544" i="1" s="1"/>
  <c r="U544" i="1"/>
  <c r="T544" i="1"/>
  <c r="S544" i="1"/>
  <c r="R544" i="1"/>
  <c r="K544" i="1"/>
  <c r="Q401" i="1"/>
  <c r="V401" i="1" s="1"/>
  <c r="U401" i="1"/>
  <c r="T401" i="1"/>
  <c r="S401" i="1"/>
  <c r="R401" i="1"/>
  <c r="K401" i="1"/>
  <c r="Q463" i="1"/>
  <c r="V463" i="1" s="1"/>
  <c r="U463" i="1"/>
  <c r="T463" i="1"/>
  <c r="S463" i="1"/>
  <c r="R463" i="1"/>
  <c r="K463" i="1"/>
  <c r="Q539" i="1"/>
  <c r="V539" i="1" s="1"/>
  <c r="U539" i="1"/>
  <c r="T539" i="1"/>
  <c r="S539" i="1"/>
  <c r="R539" i="1"/>
  <c r="K539" i="1"/>
  <c r="Q551" i="1"/>
  <c r="V551" i="1" s="1"/>
  <c r="U551" i="1"/>
  <c r="T551" i="1"/>
  <c r="S551" i="1"/>
  <c r="R551" i="1"/>
  <c r="K551" i="1"/>
  <c r="Q522" i="1"/>
  <c r="V522" i="1" s="1"/>
  <c r="U522" i="1"/>
  <c r="T522" i="1"/>
  <c r="S522" i="1"/>
  <c r="R522" i="1"/>
  <c r="K522" i="1"/>
  <c r="Q488" i="1"/>
  <c r="V488" i="1" s="1"/>
  <c r="U488" i="1"/>
  <c r="T488" i="1"/>
  <c r="S488" i="1"/>
  <c r="R488" i="1"/>
  <c r="K488" i="1"/>
  <c r="Q543" i="1"/>
  <c r="V543" i="1" s="1"/>
  <c r="U543" i="1"/>
  <c r="T543" i="1"/>
  <c r="S543" i="1"/>
  <c r="R543" i="1"/>
  <c r="K543" i="1"/>
  <c r="Q535" i="1"/>
  <c r="V535" i="1" s="1"/>
  <c r="U535" i="1"/>
  <c r="T535" i="1"/>
  <c r="S535" i="1"/>
  <c r="R535" i="1"/>
  <c r="K535" i="1"/>
  <c r="Q546" i="1"/>
  <c r="V546" i="1" s="1"/>
  <c r="U546" i="1"/>
  <c r="T546" i="1"/>
  <c r="S546" i="1"/>
  <c r="R546" i="1"/>
  <c r="K546" i="1"/>
  <c r="Q489" i="1"/>
  <c r="V489" i="1" s="1"/>
  <c r="U489" i="1"/>
  <c r="T489" i="1"/>
  <c r="S489" i="1"/>
  <c r="R489" i="1"/>
  <c r="K489" i="1"/>
  <c r="Q478" i="1"/>
  <c r="V478" i="1" s="1"/>
  <c r="U478" i="1"/>
  <c r="T478" i="1"/>
  <c r="S478" i="1"/>
  <c r="R478" i="1"/>
  <c r="K478" i="1"/>
  <c r="Q547" i="1"/>
  <c r="V547" i="1" s="1"/>
  <c r="U547" i="1"/>
  <c r="T547" i="1"/>
  <c r="S547" i="1"/>
  <c r="R547" i="1"/>
  <c r="K547" i="1"/>
  <c r="Q464" i="1"/>
  <c r="V464" i="1" s="1"/>
  <c r="U464" i="1"/>
  <c r="T464" i="1"/>
  <c r="S464" i="1"/>
  <c r="R464" i="1"/>
  <c r="K464" i="1"/>
  <c r="Q491" i="1"/>
  <c r="V491" i="1" s="1"/>
  <c r="U491" i="1"/>
  <c r="T491" i="1"/>
  <c r="S491" i="1"/>
  <c r="R491" i="1"/>
  <c r="K491" i="1"/>
  <c r="Q520" i="1"/>
  <c r="V520" i="1" s="1"/>
  <c r="U520" i="1"/>
  <c r="T520" i="1"/>
  <c r="S520" i="1"/>
  <c r="R520" i="1"/>
  <c r="K520" i="1"/>
  <c r="Q548" i="1"/>
  <c r="V548" i="1" s="1"/>
  <c r="U548" i="1"/>
  <c r="T548" i="1"/>
  <c r="S548" i="1"/>
  <c r="R548" i="1"/>
  <c r="K548" i="1"/>
  <c r="Q542" i="1"/>
  <c r="V542" i="1" s="1"/>
  <c r="U542" i="1"/>
  <c r="T542" i="1"/>
  <c r="S542" i="1"/>
  <c r="R542" i="1"/>
  <c r="K542" i="1"/>
  <c r="Q538" i="1"/>
  <c r="V538" i="1" s="1"/>
  <c r="U538" i="1"/>
  <c r="T538" i="1"/>
  <c r="S538" i="1"/>
  <c r="R538" i="1"/>
  <c r="K538" i="1"/>
  <c r="Q534" i="1"/>
  <c r="V534" i="1" s="1"/>
  <c r="U534" i="1"/>
  <c r="T534" i="1"/>
  <c r="S534" i="1"/>
  <c r="R534" i="1"/>
  <c r="K534" i="1"/>
  <c r="Q487" i="1"/>
  <c r="V487" i="1" s="1"/>
  <c r="U487" i="1"/>
  <c r="T487" i="1"/>
  <c r="S487" i="1"/>
  <c r="R487" i="1"/>
  <c r="K487" i="1"/>
  <c r="Q439" i="1"/>
  <c r="V439" i="1" s="1"/>
  <c r="U439" i="1"/>
  <c r="T439" i="1"/>
  <c r="S439" i="1"/>
  <c r="R439" i="1"/>
  <c r="K439" i="1"/>
  <c r="Q438" i="1"/>
  <c r="V438" i="1" s="1"/>
  <c r="U438" i="1"/>
  <c r="T438" i="1"/>
  <c r="S438" i="1"/>
  <c r="R438" i="1"/>
  <c r="K438" i="1"/>
  <c r="Q400" i="1"/>
  <c r="V400" i="1" s="1"/>
  <c r="U400" i="1"/>
  <c r="T400" i="1"/>
  <c r="S400" i="1"/>
  <c r="R400" i="1"/>
  <c r="K400" i="1"/>
  <c r="Q545" i="1"/>
  <c r="V545" i="1" s="1"/>
  <c r="U545" i="1"/>
  <c r="T545" i="1"/>
  <c r="S545" i="1"/>
  <c r="R545" i="1"/>
  <c r="K545" i="1"/>
  <c r="Q437" i="1"/>
  <c r="V437" i="1" s="1"/>
  <c r="U437" i="1"/>
  <c r="T437" i="1"/>
  <c r="S437" i="1"/>
  <c r="R437" i="1"/>
  <c r="K437" i="1"/>
  <c r="Q477" i="1"/>
  <c r="V477" i="1" s="1"/>
  <c r="U477" i="1"/>
  <c r="T477" i="1"/>
  <c r="S477" i="1"/>
  <c r="R477" i="1"/>
  <c r="K477" i="1"/>
  <c r="Q436" i="1"/>
  <c r="V436" i="1" s="1"/>
  <c r="U436" i="1"/>
  <c r="T436" i="1"/>
  <c r="S436" i="1"/>
  <c r="R436" i="1"/>
  <c r="K436" i="1"/>
  <c r="Q550" i="1"/>
  <c r="V550" i="1" s="1"/>
  <c r="U550" i="1"/>
  <c r="T550" i="1"/>
  <c r="S550" i="1"/>
  <c r="R550" i="1"/>
  <c r="K550" i="1"/>
  <c r="K764" i="1" l="1"/>
  <c r="S764" i="1"/>
  <c r="U808" i="1"/>
  <c r="Q764" i="1"/>
  <c r="V764" i="1" s="1"/>
  <c r="R764" i="1"/>
  <c r="R808" i="1"/>
  <c r="Q808" i="1"/>
  <c r="V808" i="1" s="1"/>
  <c r="U764" i="1"/>
  <c r="S808" i="1"/>
  <c r="Q569" i="1"/>
  <c r="V569" i="1" s="1"/>
  <c r="U569" i="1"/>
  <c r="T569" i="1"/>
  <c r="S569" i="1"/>
  <c r="R569" i="1"/>
  <c r="K569" i="1"/>
  <c r="Q208" i="1"/>
  <c r="V208" i="1" s="1"/>
  <c r="U208" i="1"/>
  <c r="T208" i="1"/>
  <c r="S208" i="1"/>
  <c r="R208" i="1"/>
  <c r="K208" i="1"/>
  <c r="Q737" i="1" l="1"/>
  <c r="V737" i="1" s="1"/>
  <c r="U737" i="1"/>
  <c r="T737" i="1"/>
  <c r="S737" i="1"/>
  <c r="R737" i="1"/>
  <c r="K737" i="1"/>
  <c r="Q756" i="1"/>
  <c r="V756" i="1" s="1"/>
  <c r="U756" i="1"/>
  <c r="T756" i="1"/>
  <c r="S756" i="1"/>
  <c r="R756" i="1"/>
  <c r="K756" i="1"/>
  <c r="Q610" i="1"/>
  <c r="V610" i="1" s="1"/>
  <c r="U610" i="1"/>
  <c r="T610" i="1"/>
  <c r="S610" i="1"/>
  <c r="R610" i="1"/>
  <c r="K610" i="1"/>
  <c r="Q632" i="1"/>
  <c r="V632" i="1" s="1"/>
  <c r="U632" i="1"/>
  <c r="T632" i="1"/>
  <c r="S632" i="1"/>
  <c r="R632" i="1"/>
  <c r="K632" i="1"/>
  <c r="Q733" i="1"/>
  <c r="V733" i="1" s="1"/>
  <c r="U733" i="1"/>
  <c r="T733" i="1"/>
  <c r="S733" i="1"/>
  <c r="R733" i="1"/>
  <c r="K733" i="1"/>
  <c r="Q728" i="1"/>
  <c r="V728" i="1" s="1"/>
  <c r="U728" i="1"/>
  <c r="T728" i="1"/>
  <c r="S728" i="1"/>
  <c r="R728" i="1"/>
  <c r="K728" i="1"/>
  <c r="Q630" i="1"/>
  <c r="V630" i="1" s="1"/>
  <c r="U630" i="1"/>
  <c r="T630" i="1"/>
  <c r="S630" i="1"/>
  <c r="R630" i="1"/>
  <c r="K630" i="1"/>
  <c r="Q796" i="1" l="1"/>
  <c r="V796" i="1" s="1"/>
  <c r="U796" i="1"/>
  <c r="T796" i="1"/>
  <c r="S796" i="1"/>
  <c r="R796" i="1"/>
  <c r="K796" i="1"/>
  <c r="Q279" i="1"/>
  <c r="V279" i="1" s="1"/>
  <c r="U279" i="1"/>
  <c r="T279" i="1"/>
  <c r="S279" i="1"/>
  <c r="R279" i="1"/>
  <c r="K279" i="1"/>
  <c r="Q375" i="1"/>
  <c r="V375" i="1" s="1"/>
  <c r="U375" i="1"/>
  <c r="T375" i="1"/>
  <c r="S375" i="1"/>
  <c r="R375" i="1"/>
  <c r="K375" i="1"/>
  <c r="Q233" i="1" l="1"/>
  <c r="V233" i="1" s="1"/>
  <c r="U233" i="1"/>
  <c r="T233" i="1"/>
  <c r="S233" i="1"/>
  <c r="R233" i="1"/>
  <c r="K233" i="1"/>
  <c r="Q403" i="1"/>
  <c r="V403" i="1" s="1"/>
  <c r="U403" i="1"/>
  <c r="T403" i="1"/>
  <c r="S403" i="1"/>
  <c r="R403" i="1"/>
  <c r="K403" i="1"/>
  <c r="Q322" i="1"/>
  <c r="V322" i="1" s="1"/>
  <c r="U322" i="1"/>
  <c r="T322" i="1"/>
  <c r="S322" i="1"/>
  <c r="R322" i="1"/>
  <c r="K322" i="1"/>
  <c r="Q792" i="1"/>
  <c r="V792" i="1" s="1"/>
  <c r="U792" i="1"/>
  <c r="T792" i="1"/>
  <c r="S792" i="1"/>
  <c r="R792" i="1"/>
  <c r="K792" i="1"/>
  <c r="Q791" i="1"/>
  <c r="V791" i="1" s="1"/>
  <c r="U791" i="1"/>
  <c r="T791" i="1"/>
  <c r="S791" i="1"/>
  <c r="R791" i="1"/>
  <c r="K791" i="1"/>
  <c r="Q790" i="1"/>
  <c r="V790" i="1" s="1"/>
  <c r="U790" i="1"/>
  <c r="T790" i="1"/>
  <c r="S790" i="1"/>
  <c r="R790" i="1"/>
  <c r="K790" i="1"/>
  <c r="Q789" i="1"/>
  <c r="V789" i="1" s="1"/>
  <c r="U789" i="1"/>
  <c r="T789" i="1"/>
  <c r="S789" i="1"/>
  <c r="R789" i="1"/>
  <c r="K789" i="1"/>
  <c r="Q788" i="1"/>
  <c r="V788" i="1" s="1"/>
  <c r="U788" i="1"/>
  <c r="T788" i="1"/>
  <c r="S788" i="1"/>
  <c r="R788" i="1"/>
  <c r="K788" i="1"/>
  <c r="Q531" i="1" l="1"/>
  <c r="V531" i="1" s="1"/>
  <c r="U531" i="1"/>
  <c r="T531" i="1"/>
  <c r="S531" i="1"/>
  <c r="R531" i="1"/>
  <c r="K531" i="1"/>
  <c r="Q528" i="1"/>
  <c r="V528" i="1" s="1"/>
  <c r="U528" i="1"/>
  <c r="T528" i="1"/>
  <c r="S528" i="1"/>
  <c r="R528" i="1"/>
  <c r="K528" i="1"/>
  <c r="Q235" i="1"/>
  <c r="V235" i="1" s="1"/>
  <c r="U235" i="1"/>
  <c r="T235" i="1"/>
  <c r="S235" i="1"/>
  <c r="R235" i="1"/>
  <c r="K235" i="1"/>
  <c r="Q426" i="1"/>
  <c r="V426" i="1" s="1"/>
  <c r="U426" i="1"/>
  <c r="T426" i="1"/>
  <c r="S426" i="1"/>
  <c r="R426" i="1"/>
  <c r="K426" i="1"/>
  <c r="Q677" i="1"/>
  <c r="V677" i="1" s="1"/>
  <c r="U677" i="1"/>
  <c r="T677" i="1"/>
  <c r="S677" i="1"/>
  <c r="R677" i="1"/>
  <c r="K677" i="1"/>
  <c r="Q657" i="1"/>
  <c r="V657" i="1" s="1"/>
  <c r="U657" i="1"/>
  <c r="T657" i="1"/>
  <c r="S657" i="1"/>
  <c r="R657" i="1"/>
  <c r="K657" i="1"/>
  <c r="Q371" i="1"/>
  <c r="V371" i="1" s="1"/>
  <c r="U371" i="1"/>
  <c r="T371" i="1"/>
  <c r="S371" i="1"/>
  <c r="R371" i="1"/>
  <c r="K371" i="1"/>
  <c r="Q839" i="1"/>
  <c r="V839" i="1" s="1"/>
  <c r="U839" i="1"/>
  <c r="T839" i="1"/>
  <c r="S839" i="1"/>
  <c r="R839" i="1"/>
  <c r="K839" i="1"/>
  <c r="Q804" i="1" l="1"/>
  <c r="V804" i="1" s="1"/>
  <c r="U804" i="1"/>
  <c r="T804" i="1"/>
  <c r="S804" i="1"/>
  <c r="R804" i="1"/>
  <c r="K804" i="1"/>
  <c r="Q578" i="1"/>
  <c r="V578" i="1" s="1"/>
  <c r="U578" i="1"/>
  <c r="T578" i="1"/>
  <c r="S578" i="1"/>
  <c r="R578" i="1"/>
  <c r="K578" i="1"/>
  <c r="Q766" i="1"/>
  <c r="V766" i="1" s="1"/>
  <c r="U766" i="1"/>
  <c r="T766" i="1"/>
  <c r="S766" i="1"/>
  <c r="R766" i="1"/>
  <c r="K766" i="1"/>
  <c r="Q398" i="1"/>
  <c r="V398" i="1" s="1"/>
  <c r="U398" i="1"/>
  <c r="T398" i="1"/>
  <c r="S398" i="1"/>
  <c r="R398" i="1"/>
  <c r="K398" i="1"/>
  <c r="Q393" i="1"/>
  <c r="V393" i="1" s="1"/>
  <c r="U393" i="1"/>
  <c r="T393" i="1"/>
  <c r="S393" i="1"/>
  <c r="R393" i="1"/>
  <c r="K393" i="1"/>
  <c r="Q294" i="1"/>
  <c r="V294" i="1" s="1"/>
  <c r="U294" i="1"/>
  <c r="T294" i="1"/>
  <c r="S294" i="1"/>
  <c r="R294" i="1"/>
  <c r="K294" i="1"/>
  <c r="Q305" i="1"/>
  <c r="V305" i="1" s="1"/>
  <c r="U305" i="1"/>
  <c r="T305" i="1"/>
  <c r="S305" i="1"/>
  <c r="R305" i="1"/>
  <c r="K305" i="1"/>
  <c r="Q849" i="1"/>
  <c r="V849" i="1" s="1"/>
  <c r="U849" i="1"/>
  <c r="T849" i="1"/>
  <c r="S849" i="1"/>
  <c r="R849" i="1"/>
  <c r="K849" i="1"/>
  <c r="Q829" i="1"/>
  <c r="V829" i="1" s="1"/>
  <c r="U829" i="1"/>
  <c r="T829" i="1"/>
  <c r="S829" i="1"/>
  <c r="R829" i="1"/>
  <c r="K829" i="1"/>
  <c r="Q515" i="1"/>
  <c r="V515" i="1" s="1"/>
  <c r="U515" i="1"/>
  <c r="T515" i="1"/>
  <c r="S515" i="1"/>
  <c r="R515" i="1"/>
  <c r="K515" i="1"/>
  <c r="Q354" i="1"/>
  <c r="V354" i="1" s="1"/>
  <c r="U354" i="1"/>
  <c r="T354" i="1"/>
  <c r="S354" i="1"/>
  <c r="R354" i="1"/>
  <c r="K354" i="1"/>
  <c r="U78" i="1" l="1"/>
  <c r="Q723" i="1"/>
  <c r="V723" i="1" s="1"/>
  <c r="U723" i="1"/>
  <c r="T723" i="1"/>
  <c r="S723" i="1"/>
  <c r="R723" i="1"/>
  <c r="K723" i="1"/>
  <c r="Q708" i="1"/>
  <c r="V708" i="1" s="1"/>
  <c r="U708" i="1"/>
  <c r="T708" i="1"/>
  <c r="S708" i="1"/>
  <c r="R708" i="1"/>
  <c r="K708" i="1"/>
  <c r="Q643" i="1"/>
  <c r="V643" i="1" s="1"/>
  <c r="U643" i="1"/>
  <c r="T643" i="1"/>
  <c r="S643" i="1"/>
  <c r="R643" i="1"/>
  <c r="K643" i="1"/>
  <c r="Q646" i="1"/>
  <c r="V646" i="1" s="1"/>
  <c r="U646" i="1"/>
  <c r="T646" i="1"/>
  <c r="S646" i="1"/>
  <c r="R646" i="1"/>
  <c r="K646" i="1"/>
  <c r="Q704" i="1"/>
  <c r="V704" i="1" s="1"/>
  <c r="U704" i="1"/>
  <c r="T704" i="1"/>
  <c r="S704" i="1"/>
  <c r="R704" i="1"/>
  <c r="K704" i="1"/>
  <c r="Q607" i="1"/>
  <c r="V607" i="1" s="1"/>
  <c r="U607" i="1"/>
  <c r="T607" i="1"/>
  <c r="S607" i="1"/>
  <c r="R607" i="1"/>
  <c r="K607" i="1"/>
  <c r="Q668" i="1"/>
  <c r="V668" i="1" s="1"/>
  <c r="U668" i="1"/>
  <c r="T668" i="1"/>
  <c r="S668" i="1"/>
  <c r="R668" i="1"/>
  <c r="K668" i="1"/>
  <c r="Q593" i="1"/>
  <c r="V593" i="1" s="1"/>
  <c r="U593" i="1"/>
  <c r="T593" i="1"/>
  <c r="S593" i="1"/>
  <c r="R593" i="1"/>
  <c r="K593" i="1"/>
  <c r="Q576" i="1"/>
  <c r="V576" i="1" s="1"/>
  <c r="U576" i="1"/>
  <c r="T576" i="1"/>
  <c r="S576" i="1"/>
  <c r="R576" i="1"/>
  <c r="K576" i="1"/>
  <c r="Q536" i="1"/>
  <c r="V536" i="1" s="1"/>
  <c r="U536" i="1"/>
  <c r="T536" i="1"/>
  <c r="S536" i="1"/>
  <c r="R536" i="1"/>
  <c r="K536" i="1"/>
  <c r="Q727" i="1"/>
  <c r="V727" i="1" s="1"/>
  <c r="U727" i="1"/>
  <c r="T727" i="1"/>
  <c r="S727" i="1"/>
  <c r="R727" i="1"/>
  <c r="K727" i="1"/>
  <c r="Q510" i="1"/>
  <c r="V510" i="1" s="1"/>
  <c r="U510" i="1"/>
  <c r="T510" i="1"/>
  <c r="S510" i="1"/>
  <c r="R510" i="1"/>
  <c r="K510" i="1"/>
  <c r="Q500" i="1"/>
  <c r="V500" i="1" s="1"/>
  <c r="U500" i="1"/>
  <c r="T500" i="1"/>
  <c r="S500" i="1"/>
  <c r="R500" i="1"/>
  <c r="K500" i="1"/>
  <c r="Q405" i="1"/>
  <c r="V405" i="1" s="1"/>
  <c r="U405" i="1"/>
  <c r="T405" i="1"/>
  <c r="S405" i="1"/>
  <c r="R405" i="1"/>
  <c r="K405" i="1"/>
  <c r="Q600" i="1"/>
  <c r="V600" i="1" s="1"/>
  <c r="U600" i="1"/>
  <c r="T600" i="1"/>
  <c r="S600" i="1"/>
  <c r="R600" i="1"/>
  <c r="K600" i="1"/>
  <c r="Q692" i="1"/>
  <c r="V692" i="1" s="1"/>
  <c r="U692" i="1"/>
  <c r="T692" i="1"/>
  <c r="S692" i="1"/>
  <c r="R692" i="1"/>
  <c r="K692" i="1"/>
  <c r="Q526" i="1"/>
  <c r="V526" i="1" s="1"/>
  <c r="U526" i="1"/>
  <c r="T526" i="1"/>
  <c r="S526" i="1"/>
  <c r="R526" i="1"/>
  <c r="K526" i="1"/>
  <c r="Q742" i="1"/>
  <c r="V742" i="1" s="1"/>
  <c r="U742" i="1"/>
  <c r="T742" i="1"/>
  <c r="S742" i="1"/>
  <c r="R742" i="1"/>
  <c r="K742" i="1"/>
  <c r="Q693" i="1"/>
  <c r="V693" i="1" s="1"/>
  <c r="U693" i="1"/>
  <c r="T693" i="1"/>
  <c r="S693" i="1"/>
  <c r="R693" i="1"/>
  <c r="K693" i="1"/>
  <c r="Q747" i="1"/>
  <c r="V747" i="1" s="1"/>
  <c r="U747" i="1"/>
  <c r="T747" i="1"/>
  <c r="S747" i="1"/>
  <c r="R747" i="1"/>
  <c r="K747" i="1"/>
  <c r="Q673" i="1"/>
  <c r="V673" i="1" s="1"/>
  <c r="U673" i="1"/>
  <c r="T673" i="1"/>
  <c r="S673" i="1"/>
  <c r="R673" i="1"/>
  <c r="K673" i="1"/>
  <c r="Q753" i="1"/>
  <c r="V753" i="1" s="1"/>
  <c r="U753" i="1"/>
  <c r="T753" i="1"/>
  <c r="S753" i="1"/>
  <c r="R753" i="1"/>
  <c r="K753" i="1"/>
  <c r="Q696" i="1"/>
  <c r="V696" i="1" s="1"/>
  <c r="U696" i="1"/>
  <c r="T696" i="1"/>
  <c r="S696" i="1"/>
  <c r="R696" i="1"/>
  <c r="K696" i="1"/>
  <c r="Q743" i="1"/>
  <c r="V743" i="1" s="1"/>
  <c r="U743" i="1"/>
  <c r="T743" i="1"/>
  <c r="S743" i="1"/>
  <c r="R743" i="1"/>
  <c r="K743" i="1"/>
  <c r="Q452" i="1"/>
  <c r="V452" i="1" s="1"/>
  <c r="U452" i="1"/>
  <c r="T452" i="1"/>
  <c r="S452" i="1"/>
  <c r="R452" i="1"/>
  <c r="K452" i="1"/>
  <c r="Q744" i="1"/>
  <c r="V744" i="1" s="1"/>
  <c r="U744" i="1"/>
  <c r="T744" i="1"/>
  <c r="S744" i="1"/>
  <c r="R744" i="1"/>
  <c r="K744" i="1"/>
  <c r="Q622" i="1"/>
  <c r="V622" i="1" s="1"/>
  <c r="U622" i="1"/>
  <c r="T622" i="1"/>
  <c r="S622" i="1"/>
  <c r="R622" i="1"/>
  <c r="K622" i="1"/>
  <c r="Q738" i="1"/>
  <c r="V738" i="1" s="1"/>
  <c r="U738" i="1"/>
  <c r="T738" i="1"/>
  <c r="S738" i="1"/>
  <c r="R738" i="1"/>
  <c r="K738" i="1"/>
  <c r="Q620" i="1"/>
  <c r="V620" i="1" s="1"/>
  <c r="U620" i="1"/>
  <c r="T620" i="1"/>
  <c r="S620" i="1"/>
  <c r="R620" i="1"/>
  <c r="K620" i="1"/>
  <c r="Q618" i="1"/>
  <c r="V618" i="1" s="1"/>
  <c r="U618" i="1"/>
  <c r="T618" i="1"/>
  <c r="S618" i="1"/>
  <c r="R618" i="1"/>
  <c r="K618" i="1"/>
  <c r="Q751" i="1"/>
  <c r="V751" i="1" s="1"/>
  <c r="U751" i="1"/>
  <c r="T751" i="1"/>
  <c r="S751" i="1"/>
  <c r="R751" i="1"/>
  <c r="K751" i="1"/>
  <c r="Q739" i="1"/>
  <c r="V739" i="1" s="1"/>
  <c r="U739" i="1"/>
  <c r="T739" i="1"/>
  <c r="S739" i="1"/>
  <c r="R739" i="1"/>
  <c r="K739" i="1"/>
  <c r="Q695" i="1"/>
  <c r="V695" i="1" s="1"/>
  <c r="U695" i="1"/>
  <c r="T695" i="1"/>
  <c r="S695" i="1"/>
  <c r="R695" i="1"/>
  <c r="K695" i="1"/>
  <c r="Q506" i="1"/>
  <c r="V506" i="1" s="1"/>
  <c r="U506" i="1"/>
  <c r="T506" i="1"/>
  <c r="S506" i="1"/>
  <c r="R506" i="1"/>
  <c r="K506" i="1"/>
  <c r="Q745" i="1"/>
  <c r="V745" i="1" s="1"/>
  <c r="U745" i="1"/>
  <c r="T745" i="1"/>
  <c r="S745" i="1"/>
  <c r="R745" i="1"/>
  <c r="K745" i="1"/>
  <c r="Q683" i="1"/>
  <c r="V683" i="1" s="1"/>
  <c r="U683" i="1"/>
  <c r="T683" i="1"/>
  <c r="S683" i="1"/>
  <c r="R683" i="1"/>
  <c r="K683" i="1"/>
  <c r="Q641" i="1"/>
  <c r="V641" i="1" s="1"/>
  <c r="U641" i="1"/>
  <c r="T641" i="1"/>
  <c r="S641" i="1"/>
  <c r="R641" i="1"/>
  <c r="K641" i="1"/>
  <c r="Q555" i="1"/>
  <c r="V555" i="1" s="1"/>
  <c r="U555" i="1"/>
  <c r="T555" i="1"/>
  <c r="S555" i="1"/>
  <c r="R555" i="1"/>
  <c r="K555" i="1"/>
  <c r="Q583" i="1"/>
  <c r="V583" i="1" s="1"/>
  <c r="U583" i="1"/>
  <c r="T583" i="1"/>
  <c r="S583" i="1"/>
  <c r="R583" i="1"/>
  <c r="K583" i="1"/>
  <c r="Q281" i="1"/>
  <c r="V281" i="1" s="1"/>
  <c r="U281" i="1"/>
  <c r="T281" i="1"/>
  <c r="S281" i="1"/>
  <c r="R281" i="1"/>
  <c r="K281" i="1"/>
  <c r="Q361" i="1"/>
  <c r="V361" i="1" s="1"/>
  <c r="U361" i="1"/>
  <c r="T361" i="1"/>
  <c r="S361" i="1"/>
  <c r="R361" i="1"/>
  <c r="K361" i="1"/>
  <c r="Q843" i="1" l="1"/>
  <c r="V843" i="1" s="1"/>
  <c r="U843" i="1"/>
  <c r="T843" i="1"/>
  <c r="S843" i="1"/>
  <c r="R843" i="1"/>
  <c r="K843" i="1"/>
  <c r="Q840" i="1"/>
  <c r="V840" i="1" s="1"/>
  <c r="U840" i="1"/>
  <c r="T840" i="1"/>
  <c r="S840" i="1"/>
  <c r="R840" i="1"/>
  <c r="K840" i="1"/>
  <c r="Q812" i="1"/>
  <c r="V812" i="1" s="1"/>
  <c r="U812" i="1"/>
  <c r="T812" i="1"/>
  <c r="S812" i="1"/>
  <c r="R812" i="1"/>
  <c r="K812" i="1"/>
  <c r="Q872" i="1"/>
  <c r="V872" i="1" s="1"/>
  <c r="U872" i="1"/>
  <c r="T872" i="1"/>
  <c r="S872" i="1"/>
  <c r="R872" i="1"/>
  <c r="K872" i="1"/>
  <c r="Q221" i="1"/>
  <c r="V221" i="1" s="1"/>
  <c r="U221" i="1"/>
  <c r="T221" i="1"/>
  <c r="S221" i="1"/>
  <c r="R221" i="1"/>
  <c r="K221" i="1"/>
  <c r="Q724" i="1"/>
  <c r="V724" i="1" s="1"/>
  <c r="U724" i="1"/>
  <c r="T724" i="1"/>
  <c r="S724" i="1"/>
  <c r="R724" i="1"/>
  <c r="K724" i="1"/>
  <c r="Q838" i="1"/>
  <c r="V838" i="1" s="1"/>
  <c r="U838" i="1"/>
  <c r="T838" i="1"/>
  <c r="S838" i="1"/>
  <c r="R838" i="1"/>
  <c r="K838" i="1"/>
  <c r="Q832" i="1"/>
  <c r="V832" i="1" s="1"/>
  <c r="U832" i="1"/>
  <c r="T832" i="1"/>
  <c r="S832" i="1"/>
  <c r="R832" i="1"/>
  <c r="K832" i="1"/>
  <c r="Q721" i="1"/>
  <c r="V721" i="1" s="1"/>
  <c r="U721" i="1"/>
  <c r="T721" i="1"/>
  <c r="S721" i="1"/>
  <c r="R721" i="1"/>
  <c r="K721" i="1"/>
  <c r="Q720" i="1"/>
  <c r="V720" i="1" s="1"/>
  <c r="U720" i="1"/>
  <c r="T720" i="1"/>
  <c r="S720" i="1"/>
  <c r="R720" i="1"/>
  <c r="K720" i="1"/>
  <c r="Q719" i="1"/>
  <c r="V719" i="1" s="1"/>
  <c r="U719" i="1"/>
  <c r="T719" i="1"/>
  <c r="S719" i="1"/>
  <c r="R719" i="1"/>
  <c r="K719" i="1"/>
  <c r="Q449" i="1"/>
  <c r="V449" i="1" s="1"/>
  <c r="U449" i="1"/>
  <c r="T449" i="1"/>
  <c r="S449" i="1"/>
  <c r="R449" i="1"/>
  <c r="K449" i="1"/>
  <c r="Q516" i="1"/>
  <c r="V516" i="1" s="1"/>
  <c r="U516" i="1"/>
  <c r="T516" i="1"/>
  <c r="S516" i="1"/>
  <c r="R516" i="1"/>
  <c r="K516" i="1"/>
  <c r="Q514" i="1"/>
  <c r="V514" i="1" s="1"/>
  <c r="U514" i="1"/>
  <c r="T514" i="1"/>
  <c r="S514" i="1"/>
  <c r="R514" i="1"/>
  <c r="K514" i="1"/>
  <c r="Q345" i="1"/>
  <c r="V345" i="1" s="1"/>
  <c r="U345" i="1"/>
  <c r="T345" i="1"/>
  <c r="S345" i="1"/>
  <c r="R345" i="1"/>
  <c r="K345" i="1"/>
  <c r="Q290" i="1"/>
  <c r="V290" i="1" s="1"/>
  <c r="U290" i="1"/>
  <c r="T290" i="1"/>
  <c r="S290" i="1"/>
  <c r="R290" i="1"/>
  <c r="K290" i="1"/>
  <c r="Q713" i="1"/>
  <c r="V713" i="1" s="1"/>
  <c r="U713" i="1"/>
  <c r="T713" i="1"/>
  <c r="S713" i="1"/>
  <c r="R713" i="1"/>
  <c r="K713" i="1"/>
  <c r="Q499" i="1"/>
  <c r="V499" i="1" s="1"/>
  <c r="U499" i="1"/>
  <c r="T499" i="1"/>
  <c r="S499" i="1"/>
  <c r="R499" i="1"/>
  <c r="K499" i="1"/>
  <c r="Q834" i="1"/>
  <c r="V834" i="1" s="1"/>
  <c r="U834" i="1"/>
  <c r="T834" i="1"/>
  <c r="S834" i="1"/>
  <c r="R834" i="1"/>
  <c r="K834" i="1"/>
  <c r="Q850" i="1"/>
  <c r="V850" i="1" s="1"/>
  <c r="U850" i="1"/>
  <c r="T850" i="1"/>
  <c r="S850" i="1"/>
  <c r="R850" i="1"/>
  <c r="K850" i="1"/>
  <c r="Q833" i="1"/>
  <c r="V833" i="1" s="1"/>
  <c r="U833" i="1"/>
  <c r="T833" i="1"/>
  <c r="S833" i="1"/>
  <c r="R833" i="1"/>
  <c r="K833" i="1"/>
  <c r="Q851" i="1"/>
  <c r="V851" i="1" s="1"/>
  <c r="U851" i="1"/>
  <c r="T851" i="1"/>
  <c r="S851" i="1"/>
  <c r="R851" i="1"/>
  <c r="K851" i="1"/>
  <c r="Q835" i="1"/>
  <c r="V835" i="1" s="1"/>
  <c r="U835" i="1"/>
  <c r="T835" i="1"/>
  <c r="S835" i="1"/>
  <c r="R835" i="1"/>
  <c r="K835" i="1"/>
  <c r="Q798" i="1"/>
  <c r="V798" i="1" s="1"/>
  <c r="U798" i="1"/>
  <c r="T798" i="1"/>
  <c r="S798" i="1"/>
  <c r="R798" i="1"/>
  <c r="K798" i="1"/>
  <c r="Q89" i="1"/>
  <c r="V89" i="1" s="1"/>
  <c r="U89" i="1"/>
  <c r="T89" i="1"/>
  <c r="S89" i="1"/>
  <c r="R89" i="1"/>
  <c r="K89" i="1"/>
  <c r="Q277" i="1"/>
  <c r="V277" i="1" s="1"/>
  <c r="U277" i="1"/>
  <c r="T277" i="1"/>
  <c r="S277" i="1"/>
  <c r="R277" i="1"/>
  <c r="K277" i="1"/>
  <c r="Q271" i="1"/>
  <c r="V271" i="1" s="1"/>
  <c r="U271" i="1"/>
  <c r="T271" i="1"/>
  <c r="S271" i="1"/>
  <c r="R271" i="1"/>
  <c r="K271" i="1"/>
  <c r="Q77" i="1"/>
  <c r="V77" i="1" s="1"/>
  <c r="U77" i="1"/>
  <c r="T77" i="1"/>
  <c r="S77" i="1"/>
  <c r="R77" i="1"/>
  <c r="K77" i="1"/>
  <c r="Q76" i="1"/>
  <c r="V76" i="1" s="1"/>
  <c r="U76" i="1"/>
  <c r="T76" i="1"/>
  <c r="S76" i="1"/>
  <c r="R76" i="1"/>
  <c r="K76" i="1"/>
  <c r="Q34" i="1"/>
  <c r="V34" i="1" s="1"/>
  <c r="U34" i="1"/>
  <c r="T34" i="1"/>
  <c r="S34" i="1"/>
  <c r="R34" i="1"/>
  <c r="K34" i="1"/>
  <c r="Q154" i="1"/>
  <c r="V154" i="1" s="1"/>
  <c r="U154" i="1"/>
  <c r="T154" i="1"/>
  <c r="S154" i="1"/>
  <c r="R154" i="1"/>
  <c r="K154" i="1"/>
  <c r="Q81" i="1"/>
  <c r="V81" i="1" s="1"/>
  <c r="U81" i="1"/>
  <c r="T81" i="1"/>
  <c r="S81" i="1"/>
  <c r="R81" i="1"/>
  <c r="K81" i="1"/>
  <c r="Q120" i="1"/>
  <c r="V120" i="1" s="1"/>
  <c r="U120" i="1"/>
  <c r="T120" i="1"/>
  <c r="S120" i="1"/>
  <c r="R120" i="1"/>
  <c r="K120" i="1"/>
  <c r="Q47" i="1"/>
  <c r="V47" i="1" s="1"/>
  <c r="U47" i="1"/>
  <c r="T47" i="1"/>
  <c r="S47" i="1"/>
  <c r="R47" i="1"/>
  <c r="K47" i="1"/>
  <c r="Q571" i="1"/>
  <c r="V571" i="1" s="1"/>
  <c r="U571" i="1"/>
  <c r="T571" i="1"/>
  <c r="S571" i="1"/>
  <c r="R571" i="1"/>
  <c r="K571" i="1"/>
  <c r="Q661" i="1"/>
  <c r="V661" i="1" s="1"/>
  <c r="U661" i="1"/>
  <c r="T661" i="1"/>
  <c r="S661" i="1"/>
  <c r="R661" i="1"/>
  <c r="K661" i="1"/>
  <c r="Q658" i="1"/>
  <c r="V658" i="1" s="1"/>
  <c r="U658" i="1"/>
  <c r="T658" i="1"/>
  <c r="S658" i="1"/>
  <c r="R658" i="1"/>
  <c r="K658" i="1"/>
  <c r="Q461" i="1"/>
  <c r="V461" i="1" s="1"/>
  <c r="U461" i="1"/>
  <c r="T461" i="1"/>
  <c r="S461" i="1"/>
  <c r="R461" i="1"/>
  <c r="K461" i="1"/>
  <c r="Q676" i="1"/>
  <c r="V676" i="1" s="1"/>
  <c r="U676" i="1"/>
  <c r="T676" i="1"/>
  <c r="S676" i="1"/>
  <c r="R676" i="1"/>
  <c r="K676" i="1"/>
  <c r="Q505" i="1"/>
  <c r="V505" i="1" s="1"/>
  <c r="U505" i="1"/>
  <c r="T505" i="1"/>
  <c r="S505" i="1"/>
  <c r="R505" i="1"/>
  <c r="K505" i="1"/>
  <c r="Q685" i="1"/>
  <c r="V685" i="1" s="1"/>
  <c r="U685" i="1"/>
  <c r="T685" i="1"/>
  <c r="S685" i="1"/>
  <c r="R685" i="1"/>
  <c r="K685" i="1"/>
  <c r="Q465" i="1"/>
  <c r="V465" i="1" s="1"/>
  <c r="U465" i="1"/>
  <c r="T465" i="1"/>
  <c r="S465" i="1"/>
  <c r="R465" i="1"/>
  <c r="K465" i="1"/>
  <c r="Q682" i="1"/>
  <c r="V682" i="1" s="1"/>
  <c r="U682" i="1"/>
  <c r="T682" i="1"/>
  <c r="S682" i="1"/>
  <c r="R682" i="1"/>
  <c r="K682" i="1"/>
  <c r="Q467" i="1"/>
  <c r="V467" i="1" s="1"/>
  <c r="U467" i="1"/>
  <c r="T467" i="1"/>
  <c r="S467" i="1"/>
  <c r="R467" i="1"/>
  <c r="K467" i="1"/>
  <c r="Q686" i="1"/>
  <c r="V686" i="1" s="1"/>
  <c r="U686" i="1"/>
  <c r="T686" i="1"/>
  <c r="S686" i="1"/>
  <c r="R686" i="1"/>
  <c r="K686" i="1"/>
  <c r="Q680" i="1"/>
  <c r="V680" i="1" s="1"/>
  <c r="U680" i="1"/>
  <c r="T680" i="1"/>
  <c r="S680" i="1"/>
  <c r="R680" i="1"/>
  <c r="K680" i="1"/>
  <c r="Q508" i="1"/>
  <c r="V508" i="1" s="1"/>
  <c r="U508" i="1"/>
  <c r="T508" i="1"/>
  <c r="S508" i="1"/>
  <c r="R508" i="1"/>
  <c r="K508" i="1"/>
  <c r="Q427" i="1"/>
  <c r="V427" i="1" s="1"/>
  <c r="U427" i="1"/>
  <c r="T427" i="1"/>
  <c r="S427" i="1"/>
  <c r="R427" i="1"/>
  <c r="K427" i="1"/>
  <c r="Q688" i="1"/>
  <c r="V688" i="1" s="1"/>
  <c r="U688" i="1"/>
  <c r="T688" i="1"/>
  <c r="S688" i="1"/>
  <c r="R688" i="1"/>
  <c r="K688" i="1"/>
  <c r="Q512" i="1"/>
  <c r="V512" i="1" s="1"/>
  <c r="U512" i="1"/>
  <c r="T512" i="1"/>
  <c r="S512" i="1"/>
  <c r="R512" i="1"/>
  <c r="K512" i="1"/>
  <c r="Q568" i="1"/>
  <c r="V568" i="1" s="1"/>
  <c r="U568" i="1"/>
  <c r="T568" i="1"/>
  <c r="S568" i="1"/>
  <c r="R568" i="1"/>
  <c r="K568" i="1"/>
  <c r="Q460" i="1"/>
  <c r="V460" i="1" s="1"/>
  <c r="U460" i="1"/>
  <c r="T460" i="1"/>
  <c r="S460" i="1"/>
  <c r="R460" i="1"/>
  <c r="K460" i="1"/>
  <c r="Q456" i="1"/>
  <c r="V456" i="1" s="1"/>
  <c r="U456" i="1"/>
  <c r="T456" i="1"/>
  <c r="S456" i="1"/>
  <c r="R456" i="1"/>
  <c r="K456" i="1"/>
  <c r="Q567" i="1"/>
  <c r="V567" i="1" s="1"/>
  <c r="U567" i="1"/>
  <c r="T567" i="1"/>
  <c r="S567" i="1"/>
  <c r="R567" i="1"/>
  <c r="K567" i="1"/>
  <c r="Q447" i="1"/>
  <c r="V447" i="1" s="1"/>
  <c r="U447" i="1"/>
  <c r="T447" i="1"/>
  <c r="S447" i="1"/>
  <c r="R447" i="1"/>
  <c r="K447" i="1"/>
  <c r="Q575" i="1"/>
  <c r="V575" i="1" s="1"/>
  <c r="U575" i="1"/>
  <c r="T575" i="1"/>
  <c r="S575" i="1"/>
  <c r="R575" i="1"/>
  <c r="K575" i="1"/>
  <c r="Q457" i="1"/>
  <c r="V457" i="1" s="1"/>
  <c r="U457" i="1"/>
  <c r="T457" i="1"/>
  <c r="S457" i="1"/>
  <c r="R457" i="1"/>
  <c r="K457" i="1"/>
  <c r="Q604" i="1"/>
  <c r="V604" i="1" s="1"/>
  <c r="U604" i="1"/>
  <c r="T604" i="1"/>
  <c r="S604" i="1"/>
  <c r="R604" i="1"/>
  <c r="K604" i="1"/>
  <c r="Q644" i="1"/>
  <c r="V644" i="1" s="1"/>
  <c r="U644" i="1"/>
  <c r="T644" i="1"/>
  <c r="S644" i="1"/>
  <c r="R644" i="1"/>
  <c r="K644" i="1"/>
  <c r="Q655" i="1"/>
  <c r="V655" i="1" s="1"/>
  <c r="U655" i="1"/>
  <c r="T655" i="1"/>
  <c r="S655" i="1"/>
  <c r="R655" i="1"/>
  <c r="K655" i="1"/>
  <c r="Q672" i="1"/>
  <c r="V672" i="1" s="1"/>
  <c r="U672" i="1"/>
  <c r="T672" i="1"/>
  <c r="S672" i="1"/>
  <c r="R672" i="1"/>
  <c r="K672" i="1"/>
  <c r="Q758" i="1"/>
  <c r="V758" i="1" s="1"/>
  <c r="U758" i="1"/>
  <c r="T758" i="1"/>
  <c r="S758" i="1"/>
  <c r="R758" i="1"/>
  <c r="K758" i="1"/>
  <c r="Q525" i="1"/>
  <c r="V525" i="1" s="1"/>
  <c r="U525" i="1"/>
  <c r="T525" i="1"/>
  <c r="S525" i="1"/>
  <c r="R525" i="1"/>
  <c r="K525" i="1"/>
  <c r="Q509" i="1"/>
  <c r="V509" i="1" s="1"/>
  <c r="U509" i="1"/>
  <c r="T509" i="1"/>
  <c r="S509" i="1"/>
  <c r="R509" i="1"/>
  <c r="K509" i="1"/>
  <c r="Q511" i="1"/>
  <c r="V511" i="1" s="1"/>
  <c r="U511" i="1"/>
  <c r="T511" i="1"/>
  <c r="S511" i="1"/>
  <c r="R511" i="1"/>
  <c r="K511" i="1"/>
  <c r="Q581" i="1"/>
  <c r="V581" i="1" s="1"/>
  <c r="U581" i="1"/>
  <c r="T581" i="1"/>
  <c r="S581" i="1"/>
  <c r="R581" i="1"/>
  <c r="K581" i="1"/>
  <c r="Q608" i="1"/>
  <c r="V608" i="1" s="1"/>
  <c r="U608" i="1"/>
  <c r="T608" i="1"/>
  <c r="S608" i="1"/>
  <c r="R608" i="1"/>
  <c r="K608" i="1"/>
  <c r="Q654" i="1"/>
  <c r="V654" i="1" s="1"/>
  <c r="U654" i="1"/>
  <c r="T654" i="1"/>
  <c r="S654" i="1"/>
  <c r="R654" i="1"/>
  <c r="K654" i="1"/>
  <c r="Q396" i="1"/>
  <c r="V396" i="1" s="1"/>
  <c r="U396" i="1"/>
  <c r="T396" i="1"/>
  <c r="S396" i="1"/>
  <c r="R396" i="1"/>
  <c r="K396" i="1"/>
  <c r="Q781" i="1"/>
  <c r="V781" i="1" s="1"/>
  <c r="U781" i="1"/>
  <c r="T781" i="1"/>
  <c r="S781" i="1"/>
  <c r="R781" i="1"/>
  <c r="K781" i="1"/>
  <c r="Q247" i="1"/>
  <c r="V247" i="1" s="1"/>
  <c r="U247" i="1"/>
  <c r="T247" i="1"/>
  <c r="S247" i="1"/>
  <c r="R247" i="1"/>
  <c r="K247" i="1"/>
  <c r="Q694" i="1"/>
  <c r="V694" i="1" s="1"/>
  <c r="U694" i="1"/>
  <c r="T694" i="1"/>
  <c r="S694" i="1"/>
  <c r="R694" i="1"/>
  <c r="K694" i="1"/>
  <c r="Q740" i="1"/>
  <c r="V740" i="1" s="1"/>
  <c r="U740" i="1"/>
  <c r="T740" i="1"/>
  <c r="S740" i="1"/>
  <c r="R740" i="1"/>
  <c r="K740" i="1"/>
  <c r="Q782" i="1"/>
  <c r="V782" i="1" s="1"/>
  <c r="U782" i="1"/>
  <c r="T782" i="1"/>
  <c r="S782" i="1"/>
  <c r="R782" i="1"/>
  <c r="K782" i="1"/>
  <c r="Q684" i="1"/>
  <c r="V684" i="1" s="1"/>
  <c r="U684" i="1"/>
  <c r="T684" i="1"/>
  <c r="S684" i="1"/>
  <c r="R684" i="1"/>
  <c r="K684" i="1"/>
  <c r="Q671" i="1"/>
  <c r="V671" i="1" s="1"/>
  <c r="U671" i="1"/>
  <c r="T671" i="1"/>
  <c r="S671" i="1"/>
  <c r="R671" i="1"/>
  <c r="K671" i="1"/>
  <c r="Q663" i="1"/>
  <c r="V663" i="1" s="1"/>
  <c r="U663" i="1"/>
  <c r="T663" i="1"/>
  <c r="S663" i="1"/>
  <c r="R663" i="1"/>
  <c r="K663" i="1"/>
  <c r="Q585" i="1"/>
  <c r="V585" i="1" s="1"/>
  <c r="U585" i="1"/>
  <c r="T585" i="1"/>
  <c r="S585" i="1"/>
  <c r="R585" i="1"/>
  <c r="K585" i="1"/>
  <c r="Q582" i="1"/>
  <c r="V582" i="1" s="1"/>
  <c r="U582" i="1"/>
  <c r="T582" i="1"/>
  <c r="S582" i="1"/>
  <c r="R582" i="1"/>
  <c r="K582" i="1"/>
  <c r="Q705" i="1"/>
  <c r="V705" i="1" s="1"/>
  <c r="U705" i="1"/>
  <c r="T705" i="1"/>
  <c r="S705" i="1"/>
  <c r="R705" i="1"/>
  <c r="K705" i="1"/>
  <c r="Q71" i="1"/>
  <c r="V71" i="1" s="1"/>
  <c r="U71" i="1"/>
  <c r="T71" i="1"/>
  <c r="S71" i="1"/>
  <c r="R71" i="1"/>
  <c r="K71" i="1"/>
  <c r="Q70" i="1"/>
  <c r="V70" i="1" s="1"/>
  <c r="U70" i="1"/>
  <c r="T70" i="1"/>
  <c r="S70" i="1"/>
  <c r="R70" i="1"/>
  <c r="K70" i="1"/>
  <c r="Q69" i="1"/>
  <c r="V69" i="1" s="1"/>
  <c r="U69" i="1"/>
  <c r="T69" i="1"/>
  <c r="S69" i="1"/>
  <c r="R69" i="1"/>
  <c r="K69" i="1"/>
  <c r="Q68" i="1"/>
  <c r="V68" i="1" s="1"/>
  <c r="U68" i="1"/>
  <c r="T68" i="1"/>
  <c r="S68" i="1"/>
  <c r="R68" i="1"/>
  <c r="K68" i="1"/>
  <c r="Q66" i="1"/>
  <c r="V66" i="1" s="1"/>
  <c r="U66" i="1"/>
  <c r="T66" i="1"/>
  <c r="S66" i="1"/>
  <c r="R66" i="1"/>
  <c r="K66" i="1"/>
  <c r="U816" i="1"/>
  <c r="U862" i="1"/>
  <c r="U860" i="1"/>
  <c r="U193" i="1"/>
  <c r="U79" i="1"/>
  <c r="Q79" i="1"/>
  <c r="V79" i="1" s="1"/>
  <c r="T79" i="1"/>
  <c r="S79" i="1"/>
  <c r="R79" i="1"/>
  <c r="K79" i="1"/>
  <c r="Q78" i="1" l="1"/>
  <c r="V78" i="1" s="1"/>
  <c r="T78" i="1"/>
  <c r="S78" i="1"/>
  <c r="R78" i="1"/>
  <c r="K78" i="1"/>
  <c r="Q860" i="1"/>
  <c r="V860" i="1" s="1"/>
  <c r="T860" i="1"/>
  <c r="S860" i="1"/>
  <c r="R860" i="1"/>
  <c r="K860" i="1"/>
  <c r="Q862" i="1"/>
  <c r="V862" i="1" s="1"/>
  <c r="T862" i="1"/>
  <c r="S862" i="1"/>
  <c r="R862" i="1"/>
  <c r="K862" i="1"/>
  <c r="Q816" i="1"/>
  <c r="V816" i="1" s="1"/>
  <c r="T816" i="1"/>
  <c r="S816" i="1"/>
  <c r="K816" i="1"/>
  <c r="R816" i="1"/>
  <c r="Q854" i="1"/>
  <c r="V854" i="1" s="1"/>
  <c r="U854" i="1"/>
  <c r="T854" i="1"/>
  <c r="S854" i="1"/>
  <c r="R854" i="1"/>
  <c r="K854" i="1"/>
  <c r="Q828" i="1"/>
  <c r="V828" i="1" s="1"/>
  <c r="U828" i="1"/>
  <c r="T828" i="1"/>
  <c r="S828" i="1"/>
  <c r="R828" i="1"/>
  <c r="K828" i="1"/>
  <c r="Q819" i="1"/>
  <c r="V819" i="1" s="1"/>
  <c r="U819" i="1"/>
  <c r="T819" i="1"/>
  <c r="S819" i="1"/>
  <c r="R819" i="1"/>
  <c r="K819" i="1"/>
  <c r="Q642" i="1" l="1"/>
  <c r="V642" i="1" s="1"/>
  <c r="U642" i="1"/>
  <c r="T642" i="1"/>
  <c r="S642" i="1"/>
  <c r="R642" i="1"/>
  <c r="K642" i="1"/>
  <c r="Q613" i="1"/>
  <c r="V613" i="1" s="1"/>
  <c r="U613" i="1"/>
  <c r="T613" i="1"/>
  <c r="S613" i="1"/>
  <c r="R613" i="1"/>
  <c r="K613" i="1"/>
  <c r="Q760" i="1"/>
  <c r="V760" i="1" s="1"/>
  <c r="U760" i="1"/>
  <c r="T760" i="1"/>
  <c r="S760" i="1"/>
  <c r="R760" i="1"/>
  <c r="K760" i="1"/>
  <c r="Q715" i="1"/>
  <c r="V715" i="1" s="1"/>
  <c r="U715" i="1"/>
  <c r="T715" i="1"/>
  <c r="S715" i="1"/>
  <c r="R715" i="1"/>
  <c r="K715" i="1"/>
  <c r="Q752" i="1"/>
  <c r="V752" i="1" s="1"/>
  <c r="U752" i="1"/>
  <c r="T752" i="1"/>
  <c r="S752" i="1"/>
  <c r="R752" i="1"/>
  <c r="K752" i="1"/>
  <c r="Q729" i="1"/>
  <c r="V729" i="1" s="1"/>
  <c r="U729" i="1"/>
  <c r="T729" i="1"/>
  <c r="S729" i="1"/>
  <c r="R729" i="1"/>
  <c r="K729" i="1"/>
  <c r="Q640" i="1"/>
  <c r="V640" i="1" s="1"/>
  <c r="U640" i="1"/>
  <c r="T640" i="1"/>
  <c r="S640" i="1"/>
  <c r="R640" i="1"/>
  <c r="K640" i="1"/>
  <c r="Q637" i="1"/>
  <c r="V637" i="1" s="1"/>
  <c r="U637" i="1"/>
  <c r="T637" i="1"/>
  <c r="S637" i="1"/>
  <c r="R637" i="1"/>
  <c r="K637" i="1"/>
  <c r="Q638" i="1"/>
  <c r="V638" i="1" s="1"/>
  <c r="U638" i="1"/>
  <c r="T638" i="1"/>
  <c r="S638" i="1"/>
  <c r="R638" i="1"/>
  <c r="K638" i="1"/>
  <c r="Q675" i="1"/>
  <c r="V675" i="1" s="1"/>
  <c r="U675" i="1"/>
  <c r="T675" i="1"/>
  <c r="S675" i="1"/>
  <c r="R675" i="1"/>
  <c r="K675" i="1"/>
  <c r="Q639" i="1"/>
  <c r="V639" i="1" s="1"/>
  <c r="U639" i="1"/>
  <c r="T639" i="1"/>
  <c r="S639" i="1"/>
  <c r="R639" i="1"/>
  <c r="K639" i="1"/>
  <c r="Q665" i="1"/>
  <c r="V665" i="1" s="1"/>
  <c r="U665" i="1"/>
  <c r="T665" i="1"/>
  <c r="S665" i="1"/>
  <c r="R665" i="1"/>
  <c r="K665" i="1"/>
  <c r="Q124" i="1"/>
  <c r="V124" i="1" s="1"/>
  <c r="U124" i="1"/>
  <c r="T124" i="1"/>
  <c r="S124" i="1"/>
  <c r="R124" i="1"/>
  <c r="K124" i="1"/>
  <c r="Q662" i="1"/>
  <c r="V662" i="1" s="1"/>
  <c r="U662" i="1"/>
  <c r="T662" i="1"/>
  <c r="S662" i="1"/>
  <c r="R662" i="1"/>
  <c r="K662" i="1"/>
  <c r="Q210" i="1"/>
  <c r="V210" i="1" s="1"/>
  <c r="U210" i="1"/>
  <c r="T210" i="1"/>
  <c r="S210" i="1"/>
  <c r="R210" i="1"/>
  <c r="K210" i="1"/>
  <c r="Q143" i="1"/>
  <c r="V143" i="1" s="1"/>
  <c r="U143" i="1"/>
  <c r="T143" i="1"/>
  <c r="S143" i="1"/>
  <c r="R143" i="1"/>
  <c r="K143" i="1"/>
  <c r="Q749" i="1"/>
  <c r="V749" i="1" s="1"/>
  <c r="U749" i="1"/>
  <c r="T749" i="1"/>
  <c r="S749" i="1"/>
  <c r="R749" i="1"/>
  <c r="K749" i="1"/>
  <c r="Q619" i="1"/>
  <c r="V619" i="1" s="1"/>
  <c r="U619" i="1"/>
  <c r="T619" i="1"/>
  <c r="S619" i="1"/>
  <c r="R619" i="1"/>
  <c r="K619" i="1"/>
  <c r="Q736" i="1"/>
  <c r="V736" i="1" s="1"/>
  <c r="U736" i="1"/>
  <c r="T736" i="1"/>
  <c r="S736" i="1"/>
  <c r="R736" i="1"/>
  <c r="K736" i="1"/>
  <c r="Q529" i="1"/>
  <c r="V529" i="1" s="1"/>
  <c r="U529" i="1"/>
  <c r="T529" i="1"/>
  <c r="S529" i="1"/>
  <c r="R529" i="1"/>
  <c r="K529" i="1"/>
  <c r="Q507" i="1"/>
  <c r="V507" i="1" s="1"/>
  <c r="U507" i="1"/>
  <c r="T507" i="1"/>
  <c r="S507" i="1"/>
  <c r="R507" i="1"/>
  <c r="K507" i="1"/>
  <c r="Q681" i="1"/>
  <c r="V681" i="1" s="1"/>
  <c r="U681" i="1"/>
  <c r="T681" i="1"/>
  <c r="S681" i="1"/>
  <c r="R681" i="1"/>
  <c r="K681" i="1"/>
  <c r="Q616" i="1"/>
  <c r="V616" i="1" s="1"/>
  <c r="U616" i="1"/>
  <c r="T616" i="1"/>
  <c r="S616" i="1"/>
  <c r="R616" i="1"/>
  <c r="K616" i="1"/>
  <c r="Q212" i="1"/>
  <c r="V212" i="1" s="1"/>
  <c r="U212" i="1"/>
  <c r="T212" i="1"/>
  <c r="S212" i="1"/>
  <c r="R212" i="1"/>
  <c r="K212" i="1"/>
  <c r="Q217" i="1"/>
  <c r="V217" i="1" s="1"/>
  <c r="U217" i="1"/>
  <c r="T217" i="1"/>
  <c r="S217" i="1"/>
  <c r="R217" i="1"/>
  <c r="K217" i="1"/>
  <c r="Q160" i="1"/>
  <c r="V160" i="1" s="1"/>
  <c r="U160" i="1"/>
  <c r="T160" i="1"/>
  <c r="S160" i="1"/>
  <c r="R160" i="1"/>
  <c r="K160" i="1"/>
  <c r="Q216" i="1"/>
  <c r="V216" i="1" s="1"/>
  <c r="U216" i="1"/>
  <c r="T216" i="1"/>
  <c r="S216" i="1"/>
  <c r="R216" i="1"/>
  <c r="K216" i="1"/>
  <c r="Q159" i="1"/>
  <c r="V159" i="1" s="1"/>
  <c r="U159" i="1"/>
  <c r="T159" i="1"/>
  <c r="S159" i="1"/>
  <c r="R159" i="1"/>
  <c r="K159" i="1"/>
  <c r="Q158" i="1"/>
  <c r="V158" i="1" s="1"/>
  <c r="U158" i="1"/>
  <c r="T158" i="1"/>
  <c r="S158" i="1"/>
  <c r="R158" i="1"/>
  <c r="K158" i="1"/>
  <c r="Q157" i="1"/>
  <c r="V157" i="1" s="1"/>
  <c r="U157" i="1"/>
  <c r="T157" i="1"/>
  <c r="S157" i="1"/>
  <c r="R157" i="1"/>
  <c r="K157" i="1"/>
  <c r="Q156" i="1"/>
  <c r="V156" i="1" s="1"/>
  <c r="U156" i="1"/>
  <c r="T156" i="1"/>
  <c r="K156" i="1"/>
  <c r="S156" i="1"/>
  <c r="R156" i="1"/>
  <c r="Q774" i="1"/>
  <c r="V774" i="1" s="1"/>
  <c r="U774" i="1"/>
  <c r="T774" i="1"/>
  <c r="S774" i="1"/>
  <c r="R774" i="1"/>
  <c r="K774" i="1"/>
  <c r="Q180" i="1"/>
  <c r="V180" i="1" s="1"/>
  <c r="U180" i="1"/>
  <c r="T180" i="1"/>
  <c r="S180" i="1"/>
  <c r="R180" i="1"/>
  <c r="K180" i="1"/>
  <c r="Q185" i="1"/>
  <c r="V185" i="1" s="1"/>
  <c r="U185" i="1"/>
  <c r="T185" i="1"/>
  <c r="S185" i="1"/>
  <c r="R185" i="1"/>
  <c r="K185" i="1"/>
  <c r="Q184" i="1"/>
  <c r="V184" i="1" s="1"/>
  <c r="U184" i="1"/>
  <c r="T184" i="1"/>
  <c r="S184" i="1"/>
  <c r="R184" i="1"/>
  <c r="K184" i="1"/>
  <c r="Q191" i="1"/>
  <c r="V191" i="1" s="1"/>
  <c r="U191" i="1"/>
  <c r="T191" i="1"/>
  <c r="S191" i="1"/>
  <c r="R191" i="1"/>
  <c r="K191" i="1"/>
  <c r="Q130" i="1"/>
  <c r="V130" i="1" s="1"/>
  <c r="U130" i="1"/>
  <c r="T130" i="1"/>
  <c r="S130" i="1"/>
  <c r="R130" i="1"/>
  <c r="K130" i="1"/>
  <c r="Q100" i="1"/>
  <c r="V100" i="1" s="1"/>
  <c r="U100" i="1"/>
  <c r="T100" i="1"/>
  <c r="S100" i="1"/>
  <c r="R100" i="1"/>
  <c r="K100" i="1"/>
  <c r="Q122" i="1"/>
  <c r="V122" i="1" s="1"/>
  <c r="U122" i="1"/>
  <c r="T122" i="1"/>
  <c r="S122" i="1"/>
  <c r="R122" i="1"/>
  <c r="K122" i="1"/>
  <c r="Q123" i="1"/>
  <c r="V123" i="1" s="1"/>
  <c r="U123" i="1"/>
  <c r="T123" i="1"/>
  <c r="S123" i="1"/>
  <c r="R123" i="1"/>
  <c r="K123" i="1"/>
  <c r="Q86" i="1"/>
  <c r="V86" i="1" s="1"/>
  <c r="U86" i="1"/>
  <c r="T86" i="1"/>
  <c r="S86" i="1"/>
  <c r="R86" i="1"/>
  <c r="K86" i="1"/>
  <c r="Q341" i="1"/>
  <c r="V341" i="1" s="1"/>
  <c r="U341" i="1"/>
  <c r="T341" i="1"/>
  <c r="S341" i="1"/>
  <c r="R341" i="1"/>
  <c r="K341" i="1"/>
  <c r="Q768" i="1"/>
  <c r="V768" i="1" s="1"/>
  <c r="U768" i="1"/>
  <c r="T768" i="1"/>
  <c r="S768" i="1"/>
  <c r="R768" i="1"/>
  <c r="K768" i="1"/>
  <c r="Q818" i="1"/>
  <c r="V818" i="1" s="1"/>
  <c r="U818" i="1"/>
  <c r="T818" i="1"/>
  <c r="S818" i="1"/>
  <c r="R818" i="1"/>
  <c r="K818" i="1"/>
  <c r="Q280" i="1"/>
  <c r="V280" i="1" s="1"/>
  <c r="U280" i="1"/>
  <c r="T280" i="1"/>
  <c r="S280" i="1"/>
  <c r="R280" i="1"/>
  <c r="K280" i="1"/>
  <c r="Q195" i="1"/>
  <c r="V195" i="1" s="1"/>
  <c r="U195" i="1"/>
  <c r="T195" i="1"/>
  <c r="S195" i="1"/>
  <c r="R195" i="1"/>
  <c r="K195" i="1"/>
  <c r="Q198" i="1"/>
  <c r="V198" i="1" s="1"/>
  <c r="U198" i="1"/>
  <c r="T198" i="1"/>
  <c r="S198" i="1"/>
  <c r="R198" i="1"/>
  <c r="K198" i="1"/>
  <c r="Q119" i="1"/>
  <c r="V119" i="1" s="1"/>
  <c r="U119" i="1"/>
  <c r="T119" i="1"/>
  <c r="S119" i="1"/>
  <c r="R119" i="1"/>
  <c r="K119" i="1"/>
  <c r="Q710" i="1"/>
  <c r="V710" i="1" s="1"/>
  <c r="U710" i="1"/>
  <c r="T710" i="1"/>
  <c r="S710" i="1"/>
  <c r="R710" i="1"/>
  <c r="K710" i="1"/>
  <c r="Q698" i="1"/>
  <c r="V698" i="1" s="1"/>
  <c r="U698" i="1"/>
  <c r="T698" i="1"/>
  <c r="S698" i="1"/>
  <c r="R698" i="1"/>
  <c r="K698" i="1"/>
  <c r="Q734" i="1"/>
  <c r="V734" i="1" s="1"/>
  <c r="U734" i="1"/>
  <c r="T734" i="1"/>
  <c r="S734" i="1"/>
  <c r="R734" i="1"/>
  <c r="K734" i="1"/>
  <c r="Q628" i="1"/>
  <c r="V628" i="1" s="1"/>
  <c r="U628" i="1"/>
  <c r="T628" i="1"/>
  <c r="S628" i="1"/>
  <c r="R628" i="1"/>
  <c r="K628" i="1"/>
  <c r="Q836" i="1"/>
  <c r="V836" i="1" s="1"/>
  <c r="U836" i="1"/>
  <c r="T836" i="1"/>
  <c r="S836" i="1"/>
  <c r="R836" i="1"/>
  <c r="K836" i="1"/>
  <c r="Q418" i="1"/>
  <c r="V418" i="1" s="1"/>
  <c r="U418" i="1"/>
  <c r="T418" i="1"/>
  <c r="S418" i="1"/>
  <c r="R418" i="1"/>
  <c r="K418" i="1"/>
  <c r="Q411" i="1"/>
  <c r="V411" i="1" s="1"/>
  <c r="U411" i="1"/>
  <c r="T411" i="1"/>
  <c r="S411" i="1"/>
  <c r="R411" i="1"/>
  <c r="K411" i="1"/>
  <c r="Q773" i="1"/>
  <c r="V773" i="1" s="1"/>
  <c r="U773" i="1"/>
  <c r="T773" i="1"/>
  <c r="S773" i="1"/>
  <c r="R773" i="1"/>
  <c r="K773" i="1"/>
  <c r="Q858" i="1"/>
  <c r="V858" i="1" s="1"/>
  <c r="U858" i="1"/>
  <c r="T858" i="1"/>
  <c r="S858" i="1"/>
  <c r="R858" i="1"/>
  <c r="K858" i="1"/>
  <c r="Q857" i="1"/>
  <c r="V857" i="1" s="1"/>
  <c r="U857" i="1"/>
  <c r="T857" i="1"/>
  <c r="S857" i="1"/>
  <c r="R857" i="1"/>
  <c r="K857" i="1"/>
  <c r="Q112" i="1"/>
  <c r="V112" i="1" s="1"/>
  <c r="U112" i="1"/>
  <c r="T112" i="1"/>
  <c r="S112" i="1"/>
  <c r="R112" i="1"/>
  <c r="K112" i="1"/>
  <c r="Q50" i="1"/>
  <c r="V50" i="1" s="1"/>
  <c r="U50" i="1"/>
  <c r="T50" i="1"/>
  <c r="S50" i="1"/>
  <c r="R50" i="1"/>
  <c r="K50" i="1"/>
  <c r="Q42" i="1"/>
  <c r="V42" i="1" s="1"/>
  <c r="U42" i="1"/>
  <c r="T42" i="1"/>
  <c r="S42" i="1"/>
  <c r="R42" i="1"/>
  <c r="K42" i="1"/>
  <c r="Q273" i="1"/>
  <c r="V273" i="1" s="1"/>
  <c r="U273" i="1"/>
  <c r="T273" i="1"/>
  <c r="S273" i="1"/>
  <c r="R273" i="1"/>
  <c r="K273" i="1"/>
  <c r="Q875" i="1"/>
  <c r="V875" i="1" s="1"/>
  <c r="U875" i="1"/>
  <c r="T875" i="1"/>
  <c r="S875" i="1"/>
  <c r="R875" i="1"/>
  <c r="K875" i="1"/>
  <c r="Q865" i="1"/>
  <c r="V865" i="1" s="1"/>
  <c r="U865" i="1"/>
  <c r="T865" i="1"/>
  <c r="S865" i="1"/>
  <c r="R865" i="1"/>
  <c r="K865" i="1"/>
  <c r="Q18" i="1"/>
  <c r="V18" i="1" s="1"/>
  <c r="U18" i="1"/>
  <c r="T18" i="1"/>
  <c r="S18" i="1"/>
  <c r="R18" i="1"/>
  <c r="K18" i="1"/>
  <c r="Q598" i="1"/>
  <c r="V598" i="1" s="1"/>
  <c r="U598" i="1"/>
  <c r="T598" i="1"/>
  <c r="S598" i="1"/>
  <c r="R598" i="1"/>
  <c r="K598" i="1"/>
  <c r="Q577" i="1"/>
  <c r="V577" i="1" s="1"/>
  <c r="U577" i="1"/>
  <c r="T577" i="1"/>
  <c r="S577" i="1"/>
  <c r="R577" i="1"/>
  <c r="K577" i="1"/>
  <c r="Q573" i="1"/>
  <c r="V573" i="1" s="1"/>
  <c r="U573" i="1"/>
  <c r="T573" i="1"/>
  <c r="S573" i="1"/>
  <c r="K573" i="1"/>
  <c r="R573" i="1"/>
  <c r="Q533" i="1"/>
  <c r="V533" i="1" s="1"/>
  <c r="U533" i="1"/>
  <c r="T533" i="1"/>
  <c r="S533" i="1"/>
  <c r="R533" i="1"/>
  <c r="K533" i="1"/>
  <c r="Q601" i="1"/>
  <c r="V601" i="1" s="1"/>
  <c r="U601" i="1"/>
  <c r="T601" i="1"/>
  <c r="S601" i="1"/>
  <c r="R601" i="1"/>
  <c r="K601" i="1"/>
  <c r="Q602" i="1"/>
  <c r="V602" i="1" s="1"/>
  <c r="U602" i="1"/>
  <c r="T602" i="1"/>
  <c r="S602" i="1"/>
  <c r="R602" i="1"/>
  <c r="K602" i="1"/>
  <c r="Q540" i="1"/>
  <c r="V540" i="1" s="1"/>
  <c r="U540" i="1"/>
  <c r="T540" i="1"/>
  <c r="S540" i="1"/>
  <c r="R540" i="1"/>
  <c r="K540" i="1"/>
  <c r="Q532" i="1"/>
  <c r="V532" i="1" s="1"/>
  <c r="U532" i="1"/>
  <c r="T532" i="1"/>
  <c r="S532" i="1"/>
  <c r="R532" i="1"/>
  <c r="K532" i="1"/>
  <c r="Q592" i="1"/>
  <c r="V592" i="1" s="1"/>
  <c r="U592" i="1"/>
  <c r="T592" i="1"/>
  <c r="S592" i="1"/>
  <c r="R592" i="1"/>
  <c r="K592" i="1"/>
  <c r="Q517" i="1"/>
  <c r="V517" i="1" s="1"/>
  <c r="U517" i="1"/>
  <c r="T517" i="1"/>
  <c r="S517" i="1"/>
  <c r="R517" i="1"/>
  <c r="K517" i="1"/>
  <c r="Q579" i="1"/>
  <c r="V579" i="1" s="1"/>
  <c r="U579" i="1"/>
  <c r="T579" i="1"/>
  <c r="S579" i="1"/>
  <c r="R579" i="1"/>
  <c r="K579" i="1"/>
  <c r="Q429" i="1"/>
  <c r="V429" i="1" s="1"/>
  <c r="U429" i="1"/>
  <c r="T429" i="1"/>
  <c r="S429" i="1"/>
  <c r="R429" i="1"/>
  <c r="K429" i="1"/>
  <c r="Q634" i="1"/>
  <c r="V634" i="1" s="1"/>
  <c r="U634" i="1"/>
  <c r="T634" i="1"/>
  <c r="S634" i="1"/>
  <c r="R634" i="1"/>
  <c r="K634" i="1"/>
  <c r="Q690" i="1"/>
  <c r="V690" i="1" s="1"/>
  <c r="U690" i="1"/>
  <c r="T690" i="1"/>
  <c r="S690" i="1"/>
  <c r="R690" i="1"/>
  <c r="K690" i="1"/>
  <c r="R524" i="1"/>
  <c r="S524" i="1"/>
  <c r="T524" i="1"/>
  <c r="U524" i="1"/>
  <c r="Q524" i="1"/>
  <c r="V524" i="1" s="1"/>
  <c r="K524" i="1"/>
  <c r="R423" i="1"/>
  <c r="S423" i="1"/>
  <c r="T423" i="1"/>
  <c r="U423" i="1"/>
  <c r="Q423" i="1"/>
  <c r="V423" i="1" s="1"/>
  <c r="K423" i="1"/>
  <c r="Q441" i="1"/>
  <c r="V441" i="1" s="1"/>
  <c r="U441" i="1"/>
  <c r="T441" i="1"/>
  <c r="S441" i="1"/>
  <c r="R441" i="1"/>
  <c r="K441" i="1"/>
  <c r="Q563" i="1"/>
  <c r="V563" i="1" s="1"/>
  <c r="U563" i="1"/>
  <c r="T563" i="1"/>
  <c r="S563" i="1"/>
  <c r="R563" i="1"/>
  <c r="K563" i="1"/>
  <c r="Q384" i="1"/>
  <c r="V384" i="1" s="1"/>
  <c r="U384" i="1"/>
  <c r="T384" i="1"/>
  <c r="S384" i="1"/>
  <c r="R384" i="1"/>
  <c r="K384" i="1"/>
  <c r="Q381" i="1"/>
  <c r="V381" i="1" s="1"/>
  <c r="U381" i="1"/>
  <c r="T381" i="1"/>
  <c r="S381" i="1"/>
  <c r="R381" i="1"/>
  <c r="K381" i="1"/>
  <c r="Q362" i="1"/>
  <c r="V362" i="1" s="1"/>
  <c r="U362" i="1"/>
  <c r="T362" i="1"/>
  <c r="S362" i="1"/>
  <c r="R362" i="1"/>
  <c r="K362" i="1"/>
  <c r="Q485" i="1"/>
  <c r="V485" i="1" s="1"/>
  <c r="U485" i="1"/>
  <c r="T485" i="1"/>
  <c r="S485" i="1"/>
  <c r="R485" i="1"/>
  <c r="K485" i="1"/>
  <c r="Q357" i="1"/>
  <c r="V357" i="1" s="1"/>
  <c r="U357" i="1"/>
  <c r="T357" i="1"/>
  <c r="S357" i="1"/>
  <c r="R357" i="1"/>
  <c r="K357" i="1"/>
  <c r="Q363" i="1"/>
  <c r="V363" i="1" s="1"/>
  <c r="U363" i="1"/>
  <c r="T363" i="1"/>
  <c r="S363" i="1"/>
  <c r="R363" i="1"/>
  <c r="K363" i="1"/>
  <c r="Q355" i="1"/>
  <c r="V355" i="1" s="1"/>
  <c r="U355" i="1"/>
  <c r="T355" i="1"/>
  <c r="S355" i="1"/>
  <c r="R355" i="1"/>
  <c r="K355" i="1"/>
  <c r="Q296" i="1"/>
  <c r="V296" i="1" s="1"/>
  <c r="U296" i="1"/>
  <c r="T296" i="1"/>
  <c r="S296" i="1"/>
  <c r="R296" i="1"/>
  <c r="K296" i="1"/>
  <c r="Q334" i="1"/>
  <c r="V334" i="1" s="1"/>
  <c r="U334" i="1"/>
  <c r="T334" i="1"/>
  <c r="S334" i="1"/>
  <c r="R334" i="1"/>
  <c r="K334" i="1"/>
  <c r="Q373" i="1"/>
  <c r="V373" i="1" s="1"/>
  <c r="U373" i="1"/>
  <c r="T373" i="1"/>
  <c r="S373" i="1"/>
  <c r="R373" i="1"/>
  <c r="K373" i="1"/>
  <c r="Q295" i="1"/>
  <c r="V295" i="1" s="1"/>
  <c r="U295" i="1"/>
  <c r="T295" i="1"/>
  <c r="S295" i="1"/>
  <c r="R295" i="1"/>
  <c r="K295" i="1"/>
  <c r="Q333" i="1"/>
  <c r="V333" i="1" s="1"/>
  <c r="U333" i="1"/>
  <c r="T333" i="1"/>
  <c r="S333" i="1"/>
  <c r="R333" i="1"/>
  <c r="K333" i="1"/>
  <c r="Q394" i="1"/>
  <c r="V394" i="1" s="1"/>
  <c r="U394" i="1"/>
  <c r="T394" i="1"/>
  <c r="S394" i="1"/>
  <c r="R394" i="1"/>
  <c r="K394" i="1"/>
  <c r="Q711" i="1"/>
  <c r="V711" i="1" s="1"/>
  <c r="U711" i="1"/>
  <c r="T711" i="1"/>
  <c r="S711" i="1"/>
  <c r="R711" i="1"/>
  <c r="K711" i="1"/>
  <c r="Q815" i="1"/>
  <c r="V815" i="1" s="1"/>
  <c r="U815" i="1"/>
  <c r="T815" i="1"/>
  <c r="S815" i="1"/>
  <c r="R815" i="1"/>
  <c r="K815" i="1"/>
  <c r="Q811" i="1"/>
  <c r="V811" i="1" s="1"/>
  <c r="U811" i="1"/>
  <c r="T811" i="1"/>
  <c r="S811" i="1"/>
  <c r="R811" i="1"/>
  <c r="K811" i="1"/>
  <c r="Q807" i="1"/>
  <c r="V807" i="1" s="1"/>
  <c r="U807" i="1"/>
  <c r="T807" i="1"/>
  <c r="S807" i="1"/>
  <c r="R807" i="1"/>
  <c r="K807" i="1"/>
  <c r="Q476" i="1"/>
  <c r="V476" i="1" s="1"/>
  <c r="U476" i="1"/>
  <c r="T476" i="1"/>
  <c r="S476" i="1"/>
  <c r="R476" i="1"/>
  <c r="K476" i="1"/>
  <c r="Q709" i="1"/>
  <c r="V709" i="1" s="1"/>
  <c r="U709" i="1"/>
  <c r="T709" i="1"/>
  <c r="S709" i="1"/>
  <c r="R709" i="1"/>
  <c r="K709" i="1"/>
  <c r="Q707" i="1"/>
  <c r="V707" i="1" s="1"/>
  <c r="U707" i="1"/>
  <c r="T707" i="1"/>
  <c r="S707" i="1"/>
  <c r="R707" i="1"/>
  <c r="K707" i="1"/>
  <c r="Q31" i="1"/>
  <c r="V31" i="1" s="1"/>
  <c r="U31" i="1"/>
  <c r="T31" i="1"/>
  <c r="S31" i="1"/>
  <c r="R31" i="1"/>
  <c r="K31" i="1"/>
  <c r="Q53" i="1"/>
  <c r="V53" i="1" s="1"/>
  <c r="U53" i="1"/>
  <c r="T53" i="1"/>
  <c r="S53" i="1"/>
  <c r="R53" i="1"/>
  <c r="K53" i="1"/>
  <c r="Q735" i="1"/>
  <c r="V735" i="1" s="1"/>
  <c r="U735" i="1"/>
  <c r="T735" i="1"/>
  <c r="S735" i="1"/>
  <c r="R735" i="1"/>
  <c r="K735" i="1"/>
  <c r="Q767" i="1"/>
  <c r="V767" i="1" s="1"/>
  <c r="U767" i="1"/>
  <c r="T767" i="1"/>
  <c r="S767" i="1"/>
  <c r="R767" i="1"/>
  <c r="K767" i="1"/>
  <c r="Q386" i="1"/>
  <c r="V386" i="1" s="1"/>
  <c r="U386" i="1"/>
  <c r="T386" i="1"/>
  <c r="S386" i="1"/>
  <c r="R386" i="1"/>
  <c r="K386" i="1"/>
  <c r="Q385" i="1"/>
  <c r="V385" i="1" s="1"/>
  <c r="U385" i="1"/>
  <c r="T385" i="1"/>
  <c r="S385" i="1"/>
  <c r="R385" i="1"/>
  <c r="K385" i="1"/>
  <c r="Q308" i="1"/>
  <c r="V308" i="1" s="1"/>
  <c r="U308" i="1"/>
  <c r="T308" i="1"/>
  <c r="S308" i="1"/>
  <c r="R308" i="1"/>
  <c r="K308" i="1"/>
  <c r="Q62" i="1"/>
  <c r="V62" i="1" s="1"/>
  <c r="U62" i="1"/>
  <c r="T62" i="1"/>
  <c r="S62" i="1"/>
  <c r="R62" i="1"/>
  <c r="K62" i="1"/>
  <c r="Q58" i="1"/>
  <c r="V58" i="1" s="1"/>
  <c r="U58" i="1"/>
  <c r="T58" i="1"/>
  <c r="S58" i="1"/>
  <c r="R58" i="1"/>
  <c r="K58" i="1"/>
  <c r="Q57" i="1"/>
  <c r="V57" i="1" s="1"/>
  <c r="U57" i="1"/>
  <c r="T57" i="1"/>
  <c r="S57" i="1"/>
  <c r="R57" i="1"/>
  <c r="K57" i="1"/>
  <c r="Q786" i="1"/>
  <c r="V786" i="1" s="1"/>
  <c r="U786" i="1"/>
  <c r="T786" i="1"/>
  <c r="S786" i="1"/>
  <c r="R786" i="1"/>
  <c r="K786" i="1"/>
  <c r="Q784" i="1"/>
  <c r="V784" i="1" s="1"/>
  <c r="U784" i="1"/>
  <c r="T784" i="1"/>
  <c r="S784" i="1"/>
  <c r="R784" i="1"/>
  <c r="K784" i="1"/>
  <c r="Q870" i="1"/>
  <c r="V870" i="1" s="1"/>
  <c r="U870" i="1"/>
  <c r="T870" i="1"/>
  <c r="S870" i="1"/>
  <c r="R870" i="1"/>
  <c r="K870" i="1"/>
  <c r="Q869" i="1"/>
  <c r="V869" i="1" s="1"/>
  <c r="U869" i="1"/>
  <c r="T869" i="1"/>
  <c r="S869" i="1"/>
  <c r="R869" i="1"/>
  <c r="K869" i="1"/>
  <c r="Q787" i="1"/>
  <c r="V787" i="1" s="1"/>
  <c r="U787" i="1"/>
  <c r="T787" i="1"/>
  <c r="S787" i="1"/>
  <c r="R787" i="1"/>
  <c r="K787" i="1"/>
  <c r="Q868" i="1"/>
  <c r="V868" i="1" s="1"/>
  <c r="U868" i="1"/>
  <c r="T868" i="1"/>
  <c r="S868" i="1"/>
  <c r="R868" i="1"/>
  <c r="K868" i="1"/>
  <c r="Q757" i="1"/>
  <c r="V757" i="1" s="1"/>
  <c r="U757" i="1"/>
  <c r="T757" i="1"/>
  <c r="S757" i="1"/>
  <c r="R757" i="1"/>
  <c r="K757" i="1"/>
  <c r="Q871" i="1"/>
  <c r="V871" i="1" s="1"/>
  <c r="U871" i="1"/>
  <c r="T871" i="1"/>
  <c r="S871" i="1"/>
  <c r="R871" i="1"/>
  <c r="K871" i="1"/>
  <c r="Q867" i="1"/>
  <c r="V867" i="1" s="1"/>
  <c r="U867" i="1"/>
  <c r="T867" i="1"/>
  <c r="S867" i="1"/>
  <c r="R867" i="1"/>
  <c r="K867" i="1"/>
  <c r="Q848" i="1"/>
  <c r="V848" i="1" s="1"/>
  <c r="U848" i="1"/>
  <c r="T848" i="1"/>
  <c r="S848" i="1"/>
  <c r="R848" i="1"/>
  <c r="K848" i="1"/>
  <c r="Q853" i="1"/>
  <c r="V853" i="1" s="1"/>
  <c r="U853" i="1"/>
  <c r="T853" i="1"/>
  <c r="S853" i="1"/>
  <c r="R853" i="1"/>
  <c r="K853" i="1"/>
  <c r="Q762" i="1"/>
  <c r="V762" i="1" s="1"/>
  <c r="U762" i="1"/>
  <c r="T762" i="1"/>
  <c r="S762" i="1"/>
  <c r="R762" i="1"/>
  <c r="K762" i="1"/>
  <c r="Q61" i="1"/>
  <c r="V61" i="1" s="1"/>
  <c r="U61" i="1"/>
  <c r="T61" i="1"/>
  <c r="S61" i="1"/>
  <c r="R61" i="1"/>
  <c r="K61" i="1"/>
  <c r="Q706" i="1"/>
  <c r="V706" i="1" s="1"/>
  <c r="U706" i="1"/>
  <c r="T706" i="1"/>
  <c r="S706" i="1"/>
  <c r="R706" i="1"/>
  <c r="K706" i="1"/>
  <c r="Q775" i="1"/>
  <c r="V775" i="1" s="1"/>
  <c r="U775" i="1"/>
  <c r="T775" i="1"/>
  <c r="S775" i="1"/>
  <c r="R775" i="1"/>
  <c r="K775" i="1"/>
  <c r="Q701" i="1"/>
  <c r="V701" i="1" s="1"/>
  <c r="U701" i="1"/>
  <c r="T701" i="1"/>
  <c r="S701" i="1"/>
  <c r="R701" i="1"/>
  <c r="K701" i="1"/>
  <c r="Q33" i="1"/>
  <c r="V33" i="1" s="1"/>
  <c r="U33" i="1"/>
  <c r="T33" i="1"/>
  <c r="S33" i="1"/>
  <c r="R33" i="1"/>
  <c r="K33" i="1"/>
  <c r="Q32" i="1"/>
  <c r="V32" i="1" s="1"/>
  <c r="U32" i="1"/>
  <c r="T32" i="1"/>
  <c r="S32" i="1"/>
  <c r="R32" i="1"/>
  <c r="K32" i="1"/>
  <c r="Q518" i="1"/>
  <c r="V518" i="1" s="1"/>
  <c r="U518" i="1"/>
  <c r="T518" i="1"/>
  <c r="S518" i="1"/>
  <c r="R518" i="1"/>
  <c r="K518" i="1"/>
  <c r="Q435" i="1"/>
  <c r="V435" i="1" s="1"/>
  <c r="U435" i="1"/>
  <c r="T435" i="1"/>
  <c r="S435" i="1"/>
  <c r="R435" i="1"/>
  <c r="K435" i="1"/>
  <c r="Q399" i="1"/>
  <c r="V399" i="1" s="1"/>
  <c r="U399" i="1"/>
  <c r="T399" i="1"/>
  <c r="S399" i="1"/>
  <c r="R399" i="1"/>
  <c r="K399" i="1"/>
  <c r="Q321" i="1"/>
  <c r="V321" i="1" s="1"/>
  <c r="U321" i="1"/>
  <c r="T321" i="1"/>
  <c r="S321" i="1"/>
  <c r="R321" i="1"/>
  <c r="K321" i="1"/>
  <c r="Q287" i="1"/>
  <c r="V287" i="1" s="1"/>
  <c r="U287" i="1"/>
  <c r="T287" i="1"/>
  <c r="S287" i="1"/>
  <c r="R287" i="1"/>
  <c r="K287" i="1"/>
  <c r="Q278" i="1"/>
  <c r="V278" i="1" s="1"/>
  <c r="U278" i="1"/>
  <c r="T278" i="1"/>
  <c r="S278" i="1"/>
  <c r="R278" i="1"/>
  <c r="K278" i="1"/>
  <c r="Q329" i="1"/>
  <c r="V329" i="1" s="1"/>
  <c r="U329" i="1"/>
  <c r="T329" i="1"/>
  <c r="S329" i="1"/>
  <c r="R329" i="1"/>
  <c r="K329" i="1"/>
  <c r="Q114" i="1"/>
  <c r="V114" i="1" s="1"/>
  <c r="U114" i="1"/>
  <c r="T114" i="1"/>
  <c r="S114" i="1"/>
  <c r="R114" i="1"/>
  <c r="K114" i="1"/>
  <c r="Q451" i="1"/>
  <c r="V451" i="1" s="1"/>
  <c r="U451" i="1"/>
  <c r="T451" i="1"/>
  <c r="S451" i="1"/>
  <c r="R451" i="1"/>
  <c r="K451" i="1"/>
  <c r="Q282" i="1"/>
  <c r="V282" i="1" s="1"/>
  <c r="U282" i="1"/>
  <c r="T282" i="1"/>
  <c r="S282" i="1"/>
  <c r="R282" i="1"/>
  <c r="K282" i="1"/>
  <c r="Q503" i="1"/>
  <c r="V503" i="1" s="1"/>
  <c r="U503" i="1"/>
  <c r="T503" i="1"/>
  <c r="S503" i="1"/>
  <c r="R503" i="1"/>
  <c r="K503" i="1"/>
  <c r="Q257" i="1"/>
  <c r="V257" i="1" s="1"/>
  <c r="U257" i="1"/>
  <c r="T257" i="1"/>
  <c r="S257" i="1"/>
  <c r="R257" i="1"/>
  <c r="K257" i="1"/>
  <c r="Q190" i="1"/>
  <c r="V190" i="1" s="1"/>
  <c r="U190" i="1"/>
  <c r="T190" i="1"/>
  <c r="S190" i="1"/>
  <c r="R190" i="1"/>
  <c r="K190" i="1"/>
  <c r="Q759" i="1"/>
  <c r="V759" i="1" s="1"/>
  <c r="U759" i="1"/>
  <c r="T759" i="1"/>
  <c r="S759" i="1"/>
  <c r="R759" i="1"/>
  <c r="K759" i="1"/>
  <c r="Q689" i="1"/>
  <c r="V689" i="1" s="1"/>
  <c r="U689" i="1"/>
  <c r="T689" i="1"/>
  <c r="S689" i="1"/>
  <c r="R689" i="1"/>
  <c r="K689" i="1"/>
  <c r="Q731" i="1"/>
  <c r="V731" i="1" s="1"/>
  <c r="U731" i="1"/>
  <c r="T731" i="1"/>
  <c r="S731" i="1"/>
  <c r="R731" i="1"/>
  <c r="K731" i="1"/>
  <c r="Q666" i="1"/>
  <c r="V666" i="1" s="1"/>
  <c r="U666" i="1"/>
  <c r="T666" i="1"/>
  <c r="S666" i="1"/>
  <c r="R666" i="1"/>
  <c r="K666" i="1"/>
  <c r="Q813" i="1"/>
  <c r="V813" i="1" s="1"/>
  <c r="U813" i="1"/>
  <c r="T813" i="1"/>
  <c r="S813" i="1"/>
  <c r="R813" i="1"/>
  <c r="K813" i="1"/>
  <c r="Q714" i="1"/>
  <c r="V714" i="1" s="1"/>
  <c r="U714" i="1"/>
  <c r="T714" i="1"/>
  <c r="S714" i="1"/>
  <c r="R714" i="1"/>
  <c r="K714" i="1"/>
  <c r="Q664" i="1"/>
  <c r="V664" i="1" s="1"/>
  <c r="U664" i="1"/>
  <c r="T664" i="1"/>
  <c r="S664" i="1"/>
  <c r="R664" i="1"/>
  <c r="K664" i="1"/>
  <c r="Q395" i="1"/>
  <c r="V395" i="1" s="1"/>
  <c r="U395" i="1"/>
  <c r="T395" i="1"/>
  <c r="S395" i="1"/>
  <c r="R395" i="1"/>
  <c r="K395" i="1"/>
  <c r="Q498" i="1"/>
  <c r="V498" i="1" s="1"/>
  <c r="U498" i="1"/>
  <c r="T498" i="1"/>
  <c r="S498" i="1"/>
  <c r="R498" i="1"/>
  <c r="K498" i="1"/>
  <c r="Q497" i="1"/>
  <c r="V497" i="1" s="1"/>
  <c r="U497" i="1"/>
  <c r="T497" i="1"/>
  <c r="S497" i="1"/>
  <c r="R497" i="1"/>
  <c r="K497" i="1"/>
  <c r="Q496" i="1"/>
  <c r="V496" i="1" s="1"/>
  <c r="U496" i="1"/>
  <c r="T496" i="1"/>
  <c r="S496" i="1"/>
  <c r="R496" i="1"/>
  <c r="K496" i="1"/>
  <c r="Q220" i="1"/>
  <c r="V220" i="1" s="1"/>
  <c r="U220" i="1"/>
  <c r="T220" i="1"/>
  <c r="S220" i="1"/>
  <c r="R220" i="1"/>
  <c r="K220" i="1"/>
  <c r="Q179" i="1"/>
  <c r="V179" i="1" s="1"/>
  <c r="U179" i="1"/>
  <c r="T179" i="1"/>
  <c r="S179" i="1"/>
  <c r="R179" i="1"/>
  <c r="K179" i="1"/>
  <c r="Q261" i="1"/>
  <c r="V261" i="1" s="1"/>
  <c r="U261" i="1"/>
  <c r="T261" i="1"/>
  <c r="S261" i="1"/>
  <c r="R261" i="1"/>
  <c r="K261" i="1"/>
  <c r="Q270" i="1"/>
  <c r="V270" i="1" s="1"/>
  <c r="U270" i="1"/>
  <c r="T270" i="1"/>
  <c r="S270" i="1"/>
  <c r="R270" i="1"/>
  <c r="K270" i="1"/>
  <c r="Q330" i="1"/>
  <c r="V330" i="1" s="1"/>
  <c r="U330" i="1"/>
  <c r="T330" i="1"/>
  <c r="S330" i="1"/>
  <c r="R330" i="1"/>
  <c r="K330" i="1"/>
  <c r="Q236" i="1"/>
  <c r="V236" i="1" s="1"/>
  <c r="U236" i="1"/>
  <c r="T236" i="1"/>
  <c r="S236" i="1"/>
  <c r="R236" i="1"/>
  <c r="K236" i="1"/>
  <c r="Q365" i="1"/>
  <c r="V365" i="1" s="1"/>
  <c r="U365" i="1"/>
  <c r="T365" i="1"/>
  <c r="S365" i="1"/>
  <c r="R365" i="1"/>
  <c r="K365" i="1"/>
  <c r="Q383" i="1"/>
  <c r="V383" i="1" s="1"/>
  <c r="U383" i="1"/>
  <c r="T383" i="1"/>
  <c r="S383" i="1"/>
  <c r="R383" i="1"/>
  <c r="K383" i="1"/>
  <c r="Q379" i="1"/>
  <c r="V379" i="1" s="1"/>
  <c r="U379" i="1"/>
  <c r="T379" i="1"/>
  <c r="S379" i="1"/>
  <c r="R379" i="1"/>
  <c r="K379" i="1"/>
  <c r="Q378" i="1"/>
  <c r="V378" i="1" s="1"/>
  <c r="U378" i="1"/>
  <c r="T378" i="1"/>
  <c r="S378" i="1"/>
  <c r="R378" i="1"/>
  <c r="K378" i="1"/>
  <c r="I378" i="1"/>
  <c r="Q218" i="1"/>
  <c r="V218" i="1" s="1"/>
  <c r="U218" i="1"/>
  <c r="T218" i="1"/>
  <c r="S218" i="1"/>
  <c r="R218" i="1"/>
  <c r="K218" i="1"/>
  <c r="Q392" i="1"/>
  <c r="V392" i="1" s="1"/>
  <c r="U392" i="1"/>
  <c r="T392" i="1"/>
  <c r="S392" i="1"/>
  <c r="R392" i="1"/>
  <c r="K392" i="1"/>
  <c r="Q412" i="1"/>
  <c r="V412" i="1" s="1"/>
  <c r="U412" i="1"/>
  <c r="T412" i="1"/>
  <c r="S412" i="1"/>
  <c r="R412" i="1"/>
  <c r="K412" i="1"/>
  <c r="Q389" i="1"/>
  <c r="V389" i="1" s="1"/>
  <c r="U389" i="1"/>
  <c r="T389" i="1"/>
  <c r="S389" i="1"/>
  <c r="R389" i="1"/>
  <c r="K389" i="1"/>
  <c r="Q388" i="1"/>
  <c r="V388" i="1" s="1"/>
  <c r="U388" i="1"/>
  <c r="T388" i="1"/>
  <c r="S388" i="1"/>
  <c r="R388" i="1"/>
  <c r="K388" i="1"/>
  <c r="Q387" i="1"/>
  <c r="V387" i="1" s="1"/>
  <c r="U387" i="1"/>
  <c r="T387" i="1"/>
  <c r="S387" i="1"/>
  <c r="R387" i="1"/>
  <c r="K387" i="1"/>
  <c r="Q722" i="1"/>
  <c r="V722" i="1" s="1"/>
  <c r="U722" i="1"/>
  <c r="T722" i="1"/>
  <c r="S722" i="1"/>
  <c r="R722" i="1"/>
  <c r="K722" i="1"/>
  <c r="Q588" i="1"/>
  <c r="V588" i="1" s="1"/>
  <c r="U588" i="1"/>
  <c r="T588" i="1"/>
  <c r="S588" i="1"/>
  <c r="R588" i="1"/>
  <c r="K588" i="1"/>
  <c r="Q552" i="1"/>
  <c r="V552" i="1" s="1"/>
  <c r="U552" i="1"/>
  <c r="T552" i="1"/>
  <c r="S552" i="1"/>
  <c r="R552" i="1"/>
  <c r="K552" i="1"/>
  <c r="Q580" i="1"/>
  <c r="V580" i="1" s="1"/>
  <c r="U580" i="1"/>
  <c r="T580" i="1"/>
  <c r="S580" i="1"/>
  <c r="R580" i="1"/>
  <c r="K580" i="1"/>
  <c r="Q574" i="1"/>
  <c r="V574" i="1" s="1"/>
  <c r="U574" i="1"/>
  <c r="T574" i="1"/>
  <c r="S574" i="1"/>
  <c r="R574" i="1"/>
  <c r="K574" i="1"/>
  <c r="Q810" i="1"/>
  <c r="V810" i="1" s="1"/>
  <c r="U810" i="1"/>
  <c r="T810" i="1"/>
  <c r="S810" i="1"/>
  <c r="R810" i="1"/>
  <c r="K810" i="1"/>
  <c r="Q494" i="1"/>
  <c r="V494" i="1" s="1"/>
  <c r="U494" i="1"/>
  <c r="T494" i="1"/>
  <c r="S494" i="1"/>
  <c r="R494" i="1"/>
  <c r="K494" i="1"/>
  <c r="Q631" i="1"/>
  <c r="V631" i="1" s="1"/>
  <c r="U631" i="1"/>
  <c r="T631" i="1"/>
  <c r="S631" i="1"/>
  <c r="R631" i="1"/>
  <c r="K631" i="1"/>
  <c r="Q674" i="1"/>
  <c r="V674" i="1" s="1"/>
  <c r="U674" i="1"/>
  <c r="T674" i="1"/>
  <c r="S674" i="1"/>
  <c r="R674" i="1"/>
  <c r="K674" i="1"/>
  <c r="Q765" i="1"/>
  <c r="V765" i="1" s="1"/>
  <c r="U765" i="1"/>
  <c r="T765" i="1"/>
  <c r="S765" i="1"/>
  <c r="R765" i="1"/>
  <c r="K765" i="1"/>
  <c r="Q814" i="1"/>
  <c r="V814" i="1" s="1"/>
  <c r="U814" i="1"/>
  <c r="T814" i="1"/>
  <c r="S814" i="1"/>
  <c r="R814" i="1"/>
  <c r="K814" i="1"/>
  <c r="Q679" i="1"/>
  <c r="V679" i="1" s="1"/>
  <c r="U679" i="1"/>
  <c r="T679" i="1"/>
  <c r="S679" i="1"/>
  <c r="R679" i="1"/>
  <c r="K679" i="1"/>
  <c r="Q493" i="1"/>
  <c r="V493" i="1" s="1"/>
  <c r="U493" i="1"/>
  <c r="T493" i="1"/>
  <c r="S493" i="1"/>
  <c r="R493" i="1"/>
  <c r="K493" i="1"/>
  <c r="Q513" i="1"/>
  <c r="V513" i="1" s="1"/>
  <c r="U513" i="1"/>
  <c r="T513" i="1"/>
  <c r="S513" i="1"/>
  <c r="R513" i="1"/>
  <c r="K513" i="1"/>
  <c r="Q611" i="1"/>
  <c r="V611" i="1" s="1"/>
  <c r="U611" i="1"/>
  <c r="T611" i="1"/>
  <c r="S611" i="1"/>
  <c r="R611" i="1"/>
  <c r="K611" i="1"/>
  <c r="Q691" i="1"/>
  <c r="V691" i="1" s="1"/>
  <c r="U691" i="1"/>
  <c r="T691" i="1"/>
  <c r="S691" i="1"/>
  <c r="R691" i="1"/>
  <c r="K691" i="1"/>
  <c r="Q863" i="1"/>
  <c r="V863" i="1" s="1"/>
  <c r="U863" i="1"/>
  <c r="T863" i="1"/>
  <c r="S863" i="1"/>
  <c r="R863" i="1"/>
  <c r="K863" i="1"/>
  <c r="Q859" i="1"/>
  <c r="V859" i="1" s="1"/>
  <c r="U859" i="1"/>
  <c r="T859" i="1"/>
  <c r="S859" i="1"/>
  <c r="R859" i="1"/>
  <c r="K859" i="1"/>
  <c r="Q846" i="1"/>
  <c r="V846" i="1" s="1"/>
  <c r="U846" i="1"/>
  <c r="T846" i="1"/>
  <c r="S846" i="1"/>
  <c r="R846" i="1"/>
  <c r="K846" i="1"/>
  <c r="Q150" i="1"/>
  <c r="V150" i="1" s="1"/>
  <c r="U150" i="1"/>
  <c r="T150" i="1"/>
  <c r="S150" i="1"/>
  <c r="R150" i="1"/>
  <c r="K150" i="1"/>
  <c r="Q149" i="1"/>
  <c r="V149" i="1" s="1"/>
  <c r="U149" i="1"/>
  <c r="T149" i="1"/>
  <c r="S149" i="1"/>
  <c r="R149" i="1"/>
  <c r="K149" i="1"/>
  <c r="Q152" i="1"/>
  <c r="V152" i="1" s="1"/>
  <c r="U152" i="1"/>
  <c r="T152" i="1"/>
  <c r="S152" i="1"/>
  <c r="R152" i="1"/>
  <c r="K152" i="1"/>
  <c r="Q136" i="1"/>
  <c r="V136" i="1" s="1"/>
  <c r="U136" i="1"/>
  <c r="T136" i="1"/>
  <c r="S136" i="1"/>
  <c r="R136" i="1"/>
  <c r="K136" i="1"/>
  <c r="Q144" i="1"/>
  <c r="V144" i="1" s="1"/>
  <c r="U144" i="1"/>
  <c r="T144" i="1"/>
  <c r="S144" i="1"/>
  <c r="R144" i="1"/>
  <c r="K144" i="1"/>
  <c r="Q101" i="1"/>
  <c r="V101" i="1" s="1"/>
  <c r="U101" i="1"/>
  <c r="T101" i="1"/>
  <c r="S101" i="1"/>
  <c r="R101" i="1"/>
  <c r="K101" i="1"/>
  <c r="Q140" i="1"/>
  <c r="V140" i="1" s="1"/>
  <c r="U140" i="1"/>
  <c r="T140" i="1"/>
  <c r="S140" i="1"/>
  <c r="R140" i="1"/>
  <c r="K140" i="1"/>
  <c r="Q118" i="1"/>
  <c r="V118" i="1" s="1"/>
  <c r="U118" i="1"/>
  <c r="T118" i="1"/>
  <c r="S118" i="1"/>
  <c r="R118" i="1"/>
  <c r="K118" i="1"/>
  <c r="Q147" i="1"/>
  <c r="V147" i="1" s="1"/>
  <c r="U147" i="1"/>
  <c r="T147" i="1"/>
  <c r="S147" i="1"/>
  <c r="R147" i="1"/>
  <c r="K147" i="1"/>
  <c r="Q173" i="1"/>
  <c r="V173" i="1" s="1"/>
  <c r="U173" i="1"/>
  <c r="T173" i="1"/>
  <c r="S173" i="1"/>
  <c r="R173" i="1"/>
  <c r="K173" i="1"/>
  <c r="Q141" i="1"/>
  <c r="V141" i="1" s="1"/>
  <c r="U141" i="1"/>
  <c r="T141" i="1"/>
  <c r="S141" i="1"/>
  <c r="R141" i="1"/>
  <c r="K141" i="1"/>
  <c r="Q129" i="1"/>
  <c r="V129" i="1" s="1"/>
  <c r="U129" i="1"/>
  <c r="T129" i="1"/>
  <c r="S129" i="1"/>
  <c r="R129" i="1"/>
  <c r="K129" i="1"/>
  <c r="Q609" i="1"/>
  <c r="V609" i="1" s="1"/>
  <c r="U609" i="1"/>
  <c r="T609" i="1"/>
  <c r="S609" i="1"/>
  <c r="R609" i="1"/>
  <c r="K609" i="1"/>
  <c r="Q364" i="1"/>
  <c r="V364" i="1" s="1"/>
  <c r="U364" i="1"/>
  <c r="T364" i="1"/>
  <c r="S364" i="1"/>
  <c r="R364" i="1"/>
  <c r="K364" i="1"/>
  <c r="Q419" i="1"/>
  <c r="V419" i="1" s="1"/>
  <c r="U419" i="1"/>
  <c r="T419" i="1"/>
  <c r="S419" i="1"/>
  <c r="R419" i="1"/>
  <c r="K419" i="1"/>
  <c r="Q659" i="1"/>
  <c r="V659" i="1" s="1"/>
  <c r="U659" i="1"/>
  <c r="T659" i="1"/>
  <c r="S659" i="1"/>
  <c r="R659" i="1"/>
  <c r="K659" i="1"/>
  <c r="Q417" i="1"/>
  <c r="V417" i="1" s="1"/>
  <c r="U417" i="1"/>
  <c r="T417" i="1"/>
  <c r="S417" i="1"/>
  <c r="R417" i="1"/>
  <c r="K417" i="1"/>
  <c r="Q370" i="1"/>
  <c r="V370" i="1" s="1"/>
  <c r="U370" i="1"/>
  <c r="T370" i="1"/>
  <c r="S370" i="1"/>
  <c r="R370" i="1"/>
  <c r="K370" i="1"/>
  <c r="Q445" i="1"/>
  <c r="V445" i="1" s="1"/>
  <c r="U445" i="1"/>
  <c r="T445" i="1"/>
  <c r="S445" i="1"/>
  <c r="R445" i="1"/>
  <c r="K445" i="1"/>
  <c r="Q434" i="1"/>
  <c r="V434" i="1" s="1"/>
  <c r="U434" i="1"/>
  <c r="T434" i="1"/>
  <c r="S434" i="1"/>
  <c r="R434" i="1"/>
  <c r="K434" i="1"/>
  <c r="Q358" i="1"/>
  <c r="V358" i="1" s="1"/>
  <c r="R358" i="1"/>
  <c r="S358" i="1"/>
  <c r="T358" i="1"/>
  <c r="U358" i="1"/>
  <c r="K358" i="1"/>
  <c r="H605" i="1"/>
  <c r="Q605" i="1" s="1"/>
  <c r="V605" i="1" s="1"/>
  <c r="Q572" i="1"/>
  <c r="V572" i="1" s="1"/>
  <c r="U572" i="1"/>
  <c r="T572" i="1"/>
  <c r="S572" i="1"/>
  <c r="R572" i="1"/>
  <c r="K572" i="1"/>
  <c r="Q589" i="1"/>
  <c r="V589" i="1" s="1"/>
  <c r="U589" i="1"/>
  <c r="T589" i="1"/>
  <c r="S589" i="1"/>
  <c r="R589" i="1"/>
  <c r="K589" i="1"/>
  <c r="Q530" i="1"/>
  <c r="V530" i="1" s="1"/>
  <c r="U530" i="1"/>
  <c r="T530" i="1"/>
  <c r="S530" i="1"/>
  <c r="R530" i="1"/>
  <c r="K530" i="1"/>
  <c r="Q562" i="1"/>
  <c r="V562" i="1" s="1"/>
  <c r="U562" i="1"/>
  <c r="T562" i="1"/>
  <c r="S562" i="1"/>
  <c r="R562" i="1"/>
  <c r="K562" i="1"/>
  <c r="Q527" i="1"/>
  <c r="V527" i="1" s="1"/>
  <c r="R527" i="1"/>
  <c r="S527" i="1"/>
  <c r="T527" i="1"/>
  <c r="U527" i="1"/>
  <c r="K527" i="1"/>
  <c r="H561" i="1"/>
  <c r="R561" i="1" s="1"/>
  <c r="Q621" i="1"/>
  <c r="V621" i="1" s="1"/>
  <c r="U621" i="1"/>
  <c r="T621" i="1"/>
  <c r="S621" i="1"/>
  <c r="R621" i="1"/>
  <c r="K621" i="1"/>
  <c r="Q599" i="1"/>
  <c r="V599" i="1" s="1"/>
  <c r="U599" i="1"/>
  <c r="T599" i="1"/>
  <c r="S599" i="1"/>
  <c r="R599" i="1"/>
  <c r="K599" i="1"/>
  <c r="Q606" i="1"/>
  <c r="V606" i="1" s="1"/>
  <c r="U606" i="1"/>
  <c r="T606" i="1"/>
  <c r="S606" i="1"/>
  <c r="R606" i="1"/>
  <c r="K606" i="1"/>
  <c r="Q109" i="1"/>
  <c r="V109" i="1" s="1"/>
  <c r="U109" i="1"/>
  <c r="T109" i="1"/>
  <c r="S109" i="1"/>
  <c r="R109" i="1"/>
  <c r="K109" i="1"/>
  <c r="Q155" i="1"/>
  <c r="V155" i="1" s="1"/>
  <c r="U155" i="1"/>
  <c r="T155" i="1"/>
  <c r="S155" i="1"/>
  <c r="R155" i="1"/>
  <c r="K155" i="1"/>
  <c r="Q117" i="1"/>
  <c r="V117" i="1" s="1"/>
  <c r="U117" i="1"/>
  <c r="T117" i="1"/>
  <c r="S117" i="1"/>
  <c r="R117" i="1"/>
  <c r="K117" i="1"/>
  <c r="Q46" i="1"/>
  <c r="V46" i="1" s="1"/>
  <c r="U46" i="1"/>
  <c r="T46" i="1"/>
  <c r="S46" i="1"/>
  <c r="R46" i="1"/>
  <c r="K46" i="1"/>
  <c r="Q25" i="1"/>
  <c r="V25" i="1" s="1"/>
  <c r="U25" i="1"/>
  <c r="T25" i="1"/>
  <c r="S25" i="1"/>
  <c r="R25" i="1"/>
  <c r="K25" i="1"/>
  <c r="Q45" i="1"/>
  <c r="V45" i="1" s="1"/>
  <c r="U45" i="1"/>
  <c r="T45" i="1"/>
  <c r="S45" i="1"/>
  <c r="R45" i="1"/>
  <c r="K45" i="1"/>
  <c r="Q151" i="1"/>
  <c r="V151" i="1" s="1"/>
  <c r="U151" i="1"/>
  <c r="T151" i="1"/>
  <c r="S151" i="1"/>
  <c r="R151" i="1"/>
  <c r="K151" i="1"/>
  <c r="Q125" i="1"/>
  <c r="V125" i="1" s="1"/>
  <c r="U125" i="1"/>
  <c r="T125" i="1"/>
  <c r="S125" i="1"/>
  <c r="R125" i="1"/>
  <c r="K125" i="1"/>
  <c r="Q85" i="1"/>
  <c r="V85" i="1" s="1"/>
  <c r="U85" i="1"/>
  <c r="T85" i="1"/>
  <c r="S85" i="1"/>
  <c r="R85" i="1"/>
  <c r="K85" i="1"/>
  <c r="Q83" i="1"/>
  <c r="V83" i="1" s="1"/>
  <c r="U83" i="1"/>
  <c r="T83" i="1"/>
  <c r="S83" i="1"/>
  <c r="R83" i="1"/>
  <c r="K83" i="1"/>
  <c r="Q82" i="1"/>
  <c r="V82" i="1" s="1"/>
  <c r="U82" i="1"/>
  <c r="T82" i="1"/>
  <c r="S82" i="1"/>
  <c r="R82" i="1"/>
  <c r="K82" i="1"/>
  <c r="Q72" i="1"/>
  <c r="V72" i="1" s="1"/>
  <c r="U72" i="1"/>
  <c r="T72" i="1"/>
  <c r="S72" i="1"/>
  <c r="R72" i="1"/>
  <c r="K72" i="1"/>
  <c r="Q346" i="1"/>
  <c r="V346" i="1" s="1"/>
  <c r="U346" i="1"/>
  <c r="T346" i="1"/>
  <c r="S346" i="1"/>
  <c r="R346" i="1"/>
  <c r="K346" i="1"/>
  <c r="Q382" i="1"/>
  <c r="V382" i="1" s="1"/>
  <c r="U382" i="1"/>
  <c r="T382" i="1"/>
  <c r="S382" i="1"/>
  <c r="R382" i="1"/>
  <c r="K382" i="1"/>
  <c r="Q48" i="1"/>
  <c r="V48" i="1" s="1"/>
  <c r="U48" i="1"/>
  <c r="T48" i="1"/>
  <c r="S48" i="1"/>
  <c r="R48" i="1"/>
  <c r="K48" i="1"/>
  <c r="Q209" i="1"/>
  <c r="V209" i="1" s="1"/>
  <c r="U209" i="1"/>
  <c r="T209" i="1"/>
  <c r="S209" i="1"/>
  <c r="R209" i="1"/>
  <c r="K209" i="1"/>
  <c r="Q421" i="1"/>
  <c r="V421" i="1" s="1"/>
  <c r="U421" i="1"/>
  <c r="T421" i="1"/>
  <c r="S421" i="1"/>
  <c r="R421" i="1"/>
  <c r="K421" i="1"/>
  <c r="Q687" i="1"/>
  <c r="V687" i="1" s="1"/>
  <c r="U687" i="1"/>
  <c r="T687" i="1"/>
  <c r="S687" i="1"/>
  <c r="R687" i="1"/>
  <c r="K687" i="1"/>
  <c r="Q669" i="1"/>
  <c r="V669" i="1" s="1"/>
  <c r="U669" i="1"/>
  <c r="T669" i="1"/>
  <c r="S669" i="1"/>
  <c r="R669" i="1"/>
  <c r="K669" i="1"/>
  <c r="Q595" i="1"/>
  <c r="V595" i="1" s="1"/>
  <c r="U595" i="1"/>
  <c r="T595" i="1"/>
  <c r="S595" i="1"/>
  <c r="R595" i="1"/>
  <c r="K595" i="1"/>
  <c r="Q584" i="1"/>
  <c r="V584" i="1" s="1"/>
  <c r="U584" i="1"/>
  <c r="T584" i="1"/>
  <c r="S584" i="1"/>
  <c r="R584" i="1"/>
  <c r="K584" i="1"/>
  <c r="Q586" i="1"/>
  <c r="V586" i="1" s="1"/>
  <c r="U586" i="1"/>
  <c r="T586" i="1"/>
  <c r="S586" i="1"/>
  <c r="R586" i="1"/>
  <c r="K586" i="1"/>
  <c r="Q667" i="1"/>
  <c r="V667" i="1" s="1"/>
  <c r="U667" i="1"/>
  <c r="T667" i="1"/>
  <c r="S667" i="1"/>
  <c r="R667" i="1"/>
  <c r="K667" i="1"/>
  <c r="Q590" i="1"/>
  <c r="V590" i="1" s="1"/>
  <c r="U590" i="1"/>
  <c r="T590" i="1"/>
  <c r="S590" i="1"/>
  <c r="R590" i="1"/>
  <c r="K590" i="1"/>
  <c r="Q443" i="1"/>
  <c r="V443" i="1" s="1"/>
  <c r="U443" i="1"/>
  <c r="T443" i="1"/>
  <c r="S443" i="1"/>
  <c r="R443" i="1"/>
  <c r="K443" i="1"/>
  <c r="Q59" i="1"/>
  <c r="V59" i="1" s="1"/>
  <c r="U59" i="1"/>
  <c r="T59" i="1"/>
  <c r="S59" i="1"/>
  <c r="R59" i="1"/>
  <c r="K59" i="1"/>
  <c r="Q228" i="1"/>
  <c r="V228" i="1" s="1"/>
  <c r="U228" i="1"/>
  <c r="T228" i="1"/>
  <c r="S228" i="1"/>
  <c r="R228" i="1"/>
  <c r="K228" i="1"/>
  <c r="Q227" i="1"/>
  <c r="V227" i="1" s="1"/>
  <c r="U227" i="1"/>
  <c r="T227" i="1"/>
  <c r="S227" i="1"/>
  <c r="R227" i="1"/>
  <c r="K227" i="1"/>
  <c r="Q717" i="1"/>
  <c r="V717" i="1" s="1"/>
  <c r="U717" i="1"/>
  <c r="T717" i="1"/>
  <c r="S717" i="1"/>
  <c r="R717" i="1"/>
  <c r="K717" i="1"/>
  <c r="Q754" i="1"/>
  <c r="V754" i="1" s="1"/>
  <c r="U754" i="1"/>
  <c r="T754" i="1"/>
  <c r="S754" i="1"/>
  <c r="R754" i="1"/>
  <c r="K754" i="1"/>
  <c r="Q404" i="1"/>
  <c r="V404" i="1" s="1"/>
  <c r="U404" i="1"/>
  <c r="T404" i="1"/>
  <c r="S404" i="1"/>
  <c r="R404" i="1"/>
  <c r="K404" i="1"/>
  <c r="Q337" i="1"/>
  <c r="V337" i="1" s="1"/>
  <c r="U337" i="1"/>
  <c r="T337" i="1"/>
  <c r="S337" i="1"/>
  <c r="R337" i="1"/>
  <c r="K337" i="1"/>
  <c r="Q402" i="1"/>
  <c r="V402" i="1" s="1"/>
  <c r="U402" i="1"/>
  <c r="T402" i="1"/>
  <c r="S402" i="1"/>
  <c r="R402" i="1"/>
  <c r="K402" i="1"/>
  <c r="Q802" i="1"/>
  <c r="V802" i="1" s="1"/>
  <c r="U802" i="1"/>
  <c r="T802" i="1"/>
  <c r="S802" i="1"/>
  <c r="R802" i="1"/>
  <c r="K802" i="1"/>
  <c r="Q49" i="1"/>
  <c r="V49" i="1" s="1"/>
  <c r="U49" i="1"/>
  <c r="T49" i="1"/>
  <c r="S49" i="1"/>
  <c r="R49" i="1"/>
  <c r="K49" i="1"/>
  <c r="Q43" i="1"/>
  <c r="V43" i="1" s="1"/>
  <c r="U43" i="1"/>
  <c r="T43" i="1"/>
  <c r="S43" i="1"/>
  <c r="R43" i="1"/>
  <c r="K43" i="1"/>
  <c r="Q822" i="1"/>
  <c r="V822" i="1" s="1"/>
  <c r="U822" i="1"/>
  <c r="T822" i="1"/>
  <c r="S822" i="1"/>
  <c r="R822" i="1"/>
  <c r="K822" i="1"/>
  <c r="Q820" i="1"/>
  <c r="V820" i="1" s="1"/>
  <c r="U820" i="1"/>
  <c r="T820" i="1"/>
  <c r="S820" i="1"/>
  <c r="R820" i="1"/>
  <c r="K820" i="1"/>
  <c r="Q801" i="1"/>
  <c r="V801" i="1" s="1"/>
  <c r="U801" i="1"/>
  <c r="T801" i="1"/>
  <c r="S801" i="1"/>
  <c r="R801" i="1"/>
  <c r="K801" i="1"/>
  <c r="Q167" i="1"/>
  <c r="V167" i="1" s="1"/>
  <c r="U167" i="1"/>
  <c r="T167" i="1"/>
  <c r="S167" i="1"/>
  <c r="R167" i="1"/>
  <c r="K167" i="1"/>
  <c r="Q805" i="1"/>
  <c r="V805" i="1" s="1"/>
  <c r="U805" i="1"/>
  <c r="T805" i="1"/>
  <c r="S805" i="1"/>
  <c r="R805" i="1"/>
  <c r="K805" i="1"/>
  <c r="Q462" i="1"/>
  <c r="V462" i="1" s="1"/>
  <c r="U462" i="1"/>
  <c r="T462" i="1"/>
  <c r="S462" i="1"/>
  <c r="R462" i="1"/>
  <c r="K462" i="1"/>
  <c r="Q718" i="1"/>
  <c r="V718" i="1" s="1"/>
  <c r="U718" i="1"/>
  <c r="T718" i="1"/>
  <c r="S718" i="1"/>
  <c r="R718" i="1"/>
  <c r="K718" i="1"/>
  <c r="Q763" i="1"/>
  <c r="V763" i="1" s="1"/>
  <c r="U763" i="1"/>
  <c r="T763" i="1"/>
  <c r="S763" i="1"/>
  <c r="R763" i="1"/>
  <c r="K763" i="1"/>
  <c r="Q700" i="1"/>
  <c r="V700" i="1" s="1"/>
  <c r="U700" i="1"/>
  <c r="T700" i="1"/>
  <c r="S700" i="1"/>
  <c r="R700" i="1"/>
  <c r="K700" i="1"/>
  <c r="Q300" i="1"/>
  <c r="V300" i="1" s="1"/>
  <c r="U300" i="1"/>
  <c r="T300" i="1"/>
  <c r="S300" i="1"/>
  <c r="R300" i="1"/>
  <c r="K300" i="1"/>
  <c r="Q250" i="1"/>
  <c r="V250" i="1" s="1"/>
  <c r="U250" i="1"/>
  <c r="T250" i="1"/>
  <c r="S250" i="1"/>
  <c r="R250" i="1"/>
  <c r="K250" i="1"/>
  <c r="Q265" i="1"/>
  <c r="V265" i="1" s="1"/>
  <c r="U265" i="1"/>
  <c r="T265" i="1"/>
  <c r="S265" i="1"/>
  <c r="R265" i="1"/>
  <c r="K265" i="1"/>
  <c r="Q317" i="1"/>
  <c r="V317" i="1" s="1"/>
  <c r="U317" i="1"/>
  <c r="T317" i="1"/>
  <c r="S317" i="1"/>
  <c r="R317" i="1"/>
  <c r="K317" i="1"/>
  <c r="Q311" i="1"/>
  <c r="V311" i="1" s="1"/>
  <c r="U311" i="1"/>
  <c r="T311" i="1"/>
  <c r="S311" i="1"/>
  <c r="R311" i="1"/>
  <c r="K311" i="1"/>
  <c r="Q297" i="1"/>
  <c r="V297" i="1" s="1"/>
  <c r="U297" i="1"/>
  <c r="T297" i="1"/>
  <c r="S297" i="1"/>
  <c r="R297" i="1"/>
  <c r="K297" i="1"/>
  <c r="Q284" i="1"/>
  <c r="V284" i="1" s="1"/>
  <c r="U284" i="1"/>
  <c r="T284" i="1"/>
  <c r="S284" i="1"/>
  <c r="R284" i="1"/>
  <c r="K284" i="1"/>
  <c r="Q251" i="1"/>
  <c r="V251" i="1" s="1"/>
  <c r="U251" i="1"/>
  <c r="T251" i="1"/>
  <c r="S251" i="1"/>
  <c r="R251" i="1"/>
  <c r="K251" i="1"/>
  <c r="Q196" i="1"/>
  <c r="V196" i="1" s="1"/>
  <c r="U196" i="1"/>
  <c r="T196" i="1"/>
  <c r="S196" i="1"/>
  <c r="R196" i="1"/>
  <c r="K196" i="1"/>
  <c r="Q328" i="1"/>
  <c r="V328" i="1" s="1"/>
  <c r="U328" i="1"/>
  <c r="T328" i="1"/>
  <c r="S328" i="1"/>
  <c r="R328" i="1"/>
  <c r="K328" i="1"/>
  <c r="Q502" i="1"/>
  <c r="V502" i="1" s="1"/>
  <c r="U502" i="1"/>
  <c r="T502" i="1"/>
  <c r="S502" i="1"/>
  <c r="R502" i="1"/>
  <c r="K502" i="1"/>
  <c r="Q414" i="1"/>
  <c r="V414" i="1" s="1"/>
  <c r="U414" i="1"/>
  <c r="T414" i="1"/>
  <c r="S414" i="1"/>
  <c r="R414" i="1"/>
  <c r="K414" i="1"/>
  <c r="Q425" i="1"/>
  <c r="V425" i="1" s="1"/>
  <c r="U425" i="1"/>
  <c r="T425" i="1"/>
  <c r="S425" i="1"/>
  <c r="R425" i="1"/>
  <c r="K425" i="1"/>
  <c r="Q466" i="1"/>
  <c r="V466" i="1" s="1"/>
  <c r="U466" i="1"/>
  <c r="T466" i="1"/>
  <c r="S466" i="1"/>
  <c r="R466" i="1"/>
  <c r="K466" i="1"/>
  <c r="Q454" i="1"/>
  <c r="V454" i="1" s="1"/>
  <c r="U454" i="1"/>
  <c r="T454" i="1"/>
  <c r="S454" i="1"/>
  <c r="R454" i="1"/>
  <c r="K454" i="1"/>
  <c r="Q9" i="1"/>
  <c r="V9" i="1" s="1"/>
  <c r="U9" i="1"/>
  <c r="T9" i="1"/>
  <c r="S9" i="1"/>
  <c r="R9" i="1"/>
  <c r="K9" i="1"/>
  <c r="Q302" i="1"/>
  <c r="V302" i="1" s="1"/>
  <c r="U302" i="1"/>
  <c r="T302" i="1"/>
  <c r="S302" i="1"/>
  <c r="R302" i="1"/>
  <c r="K302" i="1"/>
  <c r="Q298" i="1"/>
  <c r="V298" i="1" s="1"/>
  <c r="U298" i="1"/>
  <c r="T298" i="1"/>
  <c r="S298" i="1"/>
  <c r="R298" i="1"/>
  <c r="K298" i="1"/>
  <c r="Q376" i="1"/>
  <c r="V376" i="1" s="1"/>
  <c r="U376" i="1"/>
  <c r="T376" i="1"/>
  <c r="S376" i="1"/>
  <c r="R376" i="1"/>
  <c r="K376" i="1"/>
  <c r="Q215" i="1"/>
  <c r="V215" i="1" s="1"/>
  <c r="U215" i="1"/>
  <c r="T215" i="1"/>
  <c r="S215" i="1"/>
  <c r="R215" i="1"/>
  <c r="K215" i="1"/>
  <c r="Q214" i="1"/>
  <c r="V214" i="1" s="1"/>
  <c r="U214" i="1"/>
  <c r="T214" i="1"/>
  <c r="S214" i="1"/>
  <c r="R214" i="1"/>
  <c r="K214" i="1"/>
  <c r="Q699" i="1"/>
  <c r="V699" i="1" s="1"/>
  <c r="U699" i="1"/>
  <c r="T699" i="1"/>
  <c r="S699" i="1"/>
  <c r="R699" i="1"/>
  <c r="K699" i="1"/>
  <c r="Q521" i="1"/>
  <c r="V521" i="1" s="1"/>
  <c r="U521" i="1"/>
  <c r="T521" i="1"/>
  <c r="S521" i="1"/>
  <c r="R521" i="1"/>
  <c r="K521" i="1"/>
  <c r="Q229" i="1"/>
  <c r="V229" i="1" s="1"/>
  <c r="U229" i="1"/>
  <c r="T229" i="1"/>
  <c r="S229" i="1"/>
  <c r="K229" i="1"/>
  <c r="R229" i="1"/>
  <c r="Q761" i="1"/>
  <c r="V761" i="1" s="1"/>
  <c r="R761" i="1"/>
  <c r="S761" i="1"/>
  <c r="T761" i="1"/>
  <c r="U761" i="1"/>
  <c r="K761" i="1"/>
  <c r="Q779" i="1"/>
  <c r="V779" i="1" s="1"/>
  <c r="U779" i="1"/>
  <c r="T779" i="1"/>
  <c r="S779" i="1"/>
  <c r="R779" i="1"/>
  <c r="K779" i="1"/>
  <c r="Q4" i="1"/>
  <c r="V4" i="1" s="1"/>
  <c r="U4" i="1"/>
  <c r="T4" i="1"/>
  <c r="S4" i="1"/>
  <c r="R4" i="1"/>
  <c r="K4" i="1"/>
  <c r="Q28" i="1"/>
  <c r="V28" i="1" s="1"/>
  <c r="U28" i="1"/>
  <c r="T28" i="1"/>
  <c r="S28" i="1"/>
  <c r="R28" i="1"/>
  <c r="K28" i="1"/>
  <c r="Q213" i="1"/>
  <c r="V213" i="1" s="1"/>
  <c r="U213" i="1"/>
  <c r="T213" i="1"/>
  <c r="S213" i="1"/>
  <c r="R213" i="1"/>
  <c r="K213" i="1"/>
  <c r="Q30" i="1"/>
  <c r="V30" i="1" s="1"/>
  <c r="U30" i="1"/>
  <c r="T30" i="1"/>
  <c r="S30" i="1"/>
  <c r="R30" i="1"/>
  <c r="K30" i="1"/>
  <c r="Q29" i="1"/>
  <c r="V29" i="1" s="1"/>
  <c r="U29" i="1"/>
  <c r="T29" i="1"/>
  <c r="S29" i="1"/>
  <c r="R29" i="1"/>
  <c r="K29" i="1"/>
  <c r="Q17" i="1"/>
  <c r="V17" i="1" s="1"/>
  <c r="U17" i="1"/>
  <c r="T17" i="1"/>
  <c r="S17" i="1"/>
  <c r="R17" i="1"/>
  <c r="K17" i="1"/>
  <c r="Q52" i="1"/>
  <c r="V52" i="1" s="1"/>
  <c r="U52" i="1"/>
  <c r="T52" i="1"/>
  <c r="S52" i="1"/>
  <c r="R52" i="1"/>
  <c r="K52" i="1"/>
  <c r="Q16" i="1"/>
  <c r="V16" i="1" s="1"/>
  <c r="U16" i="1"/>
  <c r="T16" i="1"/>
  <c r="S16" i="1"/>
  <c r="R16" i="1"/>
  <c r="K16" i="1"/>
  <c r="Q14" i="1"/>
  <c r="V14" i="1" s="1"/>
  <c r="U14" i="1"/>
  <c r="T14" i="1"/>
  <c r="S14" i="1"/>
  <c r="R14" i="1"/>
  <c r="K14" i="1"/>
  <c r="Q13" i="1"/>
  <c r="V13" i="1" s="1"/>
  <c r="U13" i="1"/>
  <c r="T13" i="1"/>
  <c r="S13" i="1"/>
  <c r="R13" i="1"/>
  <c r="K13" i="1"/>
  <c r="Q12" i="1"/>
  <c r="V12" i="1" s="1"/>
  <c r="U12" i="1"/>
  <c r="T12" i="1"/>
  <c r="S12" i="1"/>
  <c r="R12" i="1"/>
  <c r="K12" i="1"/>
  <c r="Q11" i="1"/>
  <c r="V11" i="1" s="1"/>
  <c r="U11" i="1"/>
  <c r="T11" i="1"/>
  <c r="S11" i="1"/>
  <c r="R11" i="1"/>
  <c r="K11" i="1"/>
  <c r="Q10" i="1"/>
  <c r="V10" i="1" s="1"/>
  <c r="U10" i="1"/>
  <c r="T10" i="1"/>
  <c r="S10" i="1"/>
  <c r="R10" i="1"/>
  <c r="K10" i="1"/>
  <c r="Q51" i="1"/>
  <c r="V51" i="1" s="1"/>
  <c r="U51" i="1"/>
  <c r="T51" i="1"/>
  <c r="S51" i="1"/>
  <c r="R51" i="1"/>
  <c r="K51" i="1"/>
  <c r="Q845" i="1"/>
  <c r="V845" i="1" s="1"/>
  <c r="U845" i="1"/>
  <c r="T845" i="1"/>
  <c r="S845" i="1"/>
  <c r="R845" i="1"/>
  <c r="K845" i="1"/>
  <c r="Q26" i="1"/>
  <c r="V26" i="1" s="1"/>
  <c r="U26" i="1"/>
  <c r="T26" i="1"/>
  <c r="S26" i="1"/>
  <c r="R26" i="1"/>
  <c r="K26" i="1"/>
  <c r="Q22" i="1"/>
  <c r="V22" i="1" s="1"/>
  <c r="U22" i="1"/>
  <c r="T22" i="1"/>
  <c r="S22" i="1"/>
  <c r="R22" i="1"/>
  <c r="K22" i="1"/>
  <c r="Q41" i="1"/>
  <c r="V41" i="1" s="1"/>
  <c r="U41" i="1"/>
  <c r="T41" i="1"/>
  <c r="S41" i="1"/>
  <c r="R41" i="1"/>
  <c r="K41" i="1"/>
  <c r="Q21" i="1"/>
  <c r="V21" i="1" s="1"/>
  <c r="U21" i="1"/>
  <c r="T21" i="1"/>
  <c r="S21" i="1"/>
  <c r="R21" i="1"/>
  <c r="K21" i="1"/>
  <c r="Q20" i="1"/>
  <c r="V20" i="1" s="1"/>
  <c r="U20" i="1"/>
  <c r="T20" i="1"/>
  <c r="S20" i="1"/>
  <c r="R20" i="1"/>
  <c r="K20" i="1"/>
  <c r="Q453" i="1"/>
  <c r="V453" i="1" s="1"/>
  <c r="U453" i="1"/>
  <c r="T453" i="1"/>
  <c r="S453" i="1"/>
  <c r="R453" i="1"/>
  <c r="K453" i="1"/>
  <c r="Q440" i="1"/>
  <c r="V440" i="1" s="1"/>
  <c r="U440" i="1"/>
  <c r="T440" i="1"/>
  <c r="S440" i="1"/>
  <c r="R440" i="1"/>
  <c r="K440" i="1"/>
  <c r="Q431" i="1"/>
  <c r="V431" i="1" s="1"/>
  <c r="U431" i="1"/>
  <c r="T431" i="1"/>
  <c r="S431" i="1"/>
  <c r="R431" i="1"/>
  <c r="K431" i="1"/>
  <c r="Q424" i="1"/>
  <c r="V424" i="1" s="1"/>
  <c r="U424" i="1"/>
  <c r="T424" i="1"/>
  <c r="S424" i="1"/>
  <c r="R424" i="1"/>
  <c r="K424" i="1"/>
  <c r="Q342" i="1"/>
  <c r="V342" i="1" s="1"/>
  <c r="U342" i="1"/>
  <c r="T342" i="1"/>
  <c r="S342" i="1"/>
  <c r="R342" i="1"/>
  <c r="K342" i="1"/>
  <c r="Q458" i="1"/>
  <c r="V458" i="1" s="1"/>
  <c r="U458" i="1"/>
  <c r="T458" i="1"/>
  <c r="S458" i="1"/>
  <c r="R458" i="1"/>
  <c r="K458" i="1"/>
  <c r="Q433" i="1"/>
  <c r="V433" i="1" s="1"/>
  <c r="U433" i="1"/>
  <c r="T433" i="1"/>
  <c r="S433" i="1"/>
  <c r="R433" i="1"/>
  <c r="K433" i="1"/>
  <c r="Q450" i="1"/>
  <c r="V450" i="1" s="1"/>
  <c r="U450" i="1"/>
  <c r="T450" i="1"/>
  <c r="S450" i="1"/>
  <c r="R450" i="1"/>
  <c r="K450" i="1"/>
  <c r="Q80" i="1"/>
  <c r="V80" i="1" s="1"/>
  <c r="U80" i="1"/>
  <c r="T80" i="1"/>
  <c r="S80" i="1"/>
  <c r="R80" i="1"/>
  <c r="K80" i="1"/>
  <c r="Q336" i="1"/>
  <c r="V336" i="1" s="1"/>
  <c r="U336" i="1"/>
  <c r="T336" i="1"/>
  <c r="S336" i="1"/>
  <c r="R336" i="1"/>
  <c r="K336" i="1"/>
  <c r="Q771" i="1"/>
  <c r="V771" i="1" s="1"/>
  <c r="U771" i="1"/>
  <c r="T771" i="1"/>
  <c r="S771" i="1"/>
  <c r="R771" i="1"/>
  <c r="K771" i="1"/>
  <c r="Q254" i="1"/>
  <c r="V254" i="1" s="1"/>
  <c r="R254" i="1"/>
  <c r="S254" i="1"/>
  <c r="T254" i="1"/>
  <c r="U254" i="1"/>
  <c r="K254" i="1"/>
  <c r="I473" i="1"/>
  <c r="I1" i="1" s="1"/>
  <c r="H473" i="1"/>
  <c r="Q473" i="1"/>
  <c r="V473" i="1" s="1"/>
  <c r="S473" i="1"/>
  <c r="Q422" i="1"/>
  <c r="V422" i="1" s="1"/>
  <c r="U422" i="1"/>
  <c r="T422" i="1"/>
  <c r="S422" i="1"/>
  <c r="R422" i="1"/>
  <c r="K422" i="1"/>
  <c r="Q27" i="1"/>
  <c r="V27" i="1" s="1"/>
  <c r="U27" i="1"/>
  <c r="T27" i="1"/>
  <c r="S27" i="1"/>
  <c r="R27" i="1"/>
  <c r="K27" i="1"/>
  <c r="Q519" i="1"/>
  <c r="V519" i="1" s="1"/>
  <c r="U519" i="1"/>
  <c r="T519" i="1"/>
  <c r="S519" i="1"/>
  <c r="R519" i="1"/>
  <c r="K519" i="1"/>
  <c r="Q24" i="1"/>
  <c r="V24" i="1" s="1"/>
  <c r="U24" i="1"/>
  <c r="T24" i="1"/>
  <c r="S24" i="1"/>
  <c r="R24" i="1"/>
  <c r="K24" i="1"/>
  <c r="Q242" i="1"/>
  <c r="V242" i="1" s="1"/>
  <c r="U242" i="1"/>
  <c r="T242" i="1"/>
  <c r="S242" i="1"/>
  <c r="R242" i="1"/>
  <c r="K242" i="1"/>
  <c r="Q350" i="1"/>
  <c r="V350" i="1" s="1"/>
  <c r="U350" i="1"/>
  <c r="T350" i="1"/>
  <c r="S350" i="1"/>
  <c r="R350" i="1"/>
  <c r="K350" i="1"/>
  <c r="Q351" i="1"/>
  <c r="V351" i="1" s="1"/>
  <c r="U351" i="1"/>
  <c r="T351" i="1"/>
  <c r="S351" i="1"/>
  <c r="R351" i="1"/>
  <c r="K351" i="1"/>
  <c r="Q207" i="1"/>
  <c r="V207" i="1" s="1"/>
  <c r="U207" i="1"/>
  <c r="T207" i="1"/>
  <c r="S207" i="1"/>
  <c r="R207" i="1"/>
  <c r="K207" i="1"/>
  <c r="Q258" i="1"/>
  <c r="V258" i="1" s="1"/>
  <c r="U258" i="1"/>
  <c r="T258" i="1"/>
  <c r="S258" i="1"/>
  <c r="R258" i="1"/>
  <c r="K258" i="1"/>
  <c r="Q111" i="1"/>
  <c r="V111" i="1" s="1"/>
  <c r="U111" i="1"/>
  <c r="T111" i="1"/>
  <c r="S111" i="1"/>
  <c r="R111" i="1"/>
  <c r="K111" i="1"/>
  <c r="Q864" i="1"/>
  <c r="V864" i="1" s="1"/>
  <c r="U864" i="1"/>
  <c r="T864" i="1"/>
  <c r="S864" i="1"/>
  <c r="R864" i="1"/>
  <c r="K864" i="1"/>
  <c r="Q483" i="1"/>
  <c r="V483" i="1" s="1"/>
  <c r="R483" i="1"/>
  <c r="S483" i="1"/>
  <c r="T483" i="1"/>
  <c r="U483" i="1"/>
  <c r="K483" i="1"/>
  <c r="H469" i="1"/>
  <c r="T469" i="1" s="1"/>
  <c r="Q468" i="1"/>
  <c r="V468" i="1" s="1"/>
  <c r="U468" i="1"/>
  <c r="T468" i="1"/>
  <c r="S468" i="1"/>
  <c r="R468" i="1"/>
  <c r="K468" i="1"/>
  <c r="T473" i="1"/>
  <c r="K473" i="1"/>
  <c r="U473" i="1"/>
  <c r="R473" i="1"/>
  <c r="Q809" i="1"/>
  <c r="V809" i="1" s="1"/>
  <c r="U809" i="1"/>
  <c r="T809" i="1"/>
  <c r="S809" i="1"/>
  <c r="R809" i="1"/>
  <c r="K809" i="1"/>
  <c r="Q800" i="1"/>
  <c r="V800" i="1" s="1"/>
  <c r="U800" i="1"/>
  <c r="T800" i="1"/>
  <c r="S800" i="1"/>
  <c r="R800" i="1"/>
  <c r="K800" i="1"/>
  <c r="Q799" i="1"/>
  <c r="V799" i="1" s="1"/>
  <c r="U799" i="1"/>
  <c r="T799" i="1"/>
  <c r="S799" i="1"/>
  <c r="R799" i="1"/>
  <c r="K799" i="1"/>
  <c r="Q92" i="1"/>
  <c r="V92" i="1" s="1"/>
  <c r="U92" i="1"/>
  <c r="T92" i="1"/>
  <c r="S92" i="1"/>
  <c r="R92" i="1"/>
  <c r="K92" i="1"/>
  <c r="Q320" i="1"/>
  <c r="V320" i="1" s="1"/>
  <c r="U320" i="1"/>
  <c r="T320" i="1"/>
  <c r="S320" i="1"/>
  <c r="R320" i="1"/>
  <c r="K320" i="1"/>
  <c r="Q319" i="1"/>
  <c r="V319" i="1" s="1"/>
  <c r="U319" i="1"/>
  <c r="T319" i="1"/>
  <c r="S319" i="1"/>
  <c r="R319" i="1"/>
  <c r="K319" i="1"/>
  <c r="Q390" i="1"/>
  <c r="V390" i="1" s="1"/>
  <c r="U390" i="1"/>
  <c r="T390" i="1"/>
  <c r="S390" i="1"/>
  <c r="R390" i="1"/>
  <c r="K390" i="1"/>
  <c r="Q391" i="1"/>
  <c r="V391" i="1" s="1"/>
  <c r="U391" i="1"/>
  <c r="T391" i="1"/>
  <c r="S391" i="1"/>
  <c r="R391" i="1"/>
  <c r="K391" i="1"/>
  <c r="Q352" i="1"/>
  <c r="V352" i="1" s="1"/>
  <c r="U352" i="1"/>
  <c r="T352" i="1"/>
  <c r="S352" i="1"/>
  <c r="R352" i="1"/>
  <c r="K352" i="1"/>
  <c r="Q366" i="1"/>
  <c r="V366" i="1" s="1"/>
  <c r="U366" i="1"/>
  <c r="T366" i="1"/>
  <c r="S366" i="1"/>
  <c r="R366" i="1"/>
  <c r="K366" i="1"/>
  <c r="Q359" i="1"/>
  <c r="V359" i="1" s="1"/>
  <c r="U359" i="1"/>
  <c r="T359" i="1"/>
  <c r="S359" i="1"/>
  <c r="R359" i="1"/>
  <c r="K359" i="1"/>
  <c r="Q356" i="1"/>
  <c r="V356" i="1" s="1"/>
  <c r="U356" i="1"/>
  <c r="T356" i="1"/>
  <c r="S356" i="1"/>
  <c r="R356" i="1"/>
  <c r="K356" i="1"/>
  <c r="Q331" i="1"/>
  <c r="V331" i="1" s="1"/>
  <c r="U331" i="1"/>
  <c r="T331" i="1"/>
  <c r="S331" i="1"/>
  <c r="R331" i="1"/>
  <c r="K331" i="1"/>
  <c r="Q340" i="1"/>
  <c r="V340" i="1" s="1"/>
  <c r="U340" i="1"/>
  <c r="T340" i="1"/>
  <c r="S340" i="1"/>
  <c r="R340" i="1"/>
  <c r="K340" i="1"/>
  <c r="Q310" i="1"/>
  <c r="V310" i="1" s="1"/>
  <c r="U310" i="1"/>
  <c r="T310" i="1"/>
  <c r="S310" i="1"/>
  <c r="R310" i="1"/>
  <c r="K310" i="1"/>
  <c r="Q309" i="1"/>
  <c r="V309" i="1" s="1"/>
  <c r="U309" i="1"/>
  <c r="T309" i="1"/>
  <c r="S309" i="1"/>
  <c r="R309" i="1"/>
  <c r="K309" i="1"/>
  <c r="Q234" i="1"/>
  <c r="V234" i="1" s="1"/>
  <c r="U234" i="1"/>
  <c r="T234" i="1"/>
  <c r="S234" i="1"/>
  <c r="R234" i="1"/>
  <c r="K234" i="1"/>
  <c r="Q142" i="1"/>
  <c r="V142" i="1" s="1"/>
  <c r="U142" i="1"/>
  <c r="T142" i="1"/>
  <c r="S142" i="1"/>
  <c r="R142" i="1"/>
  <c r="K142" i="1"/>
  <c r="Q148" i="1"/>
  <c r="V148" i="1" s="1"/>
  <c r="U148" i="1"/>
  <c r="T148" i="1"/>
  <c r="S148" i="1"/>
  <c r="R148" i="1"/>
  <c r="K148" i="1"/>
  <c r="Q335" i="1"/>
  <c r="V335" i="1" s="1"/>
  <c r="U335" i="1"/>
  <c r="T335" i="1"/>
  <c r="S335" i="1"/>
  <c r="R335" i="1"/>
  <c r="K335" i="1"/>
  <c r="Q288" i="1"/>
  <c r="V288" i="1" s="1"/>
  <c r="U288" i="1"/>
  <c r="T288" i="1"/>
  <c r="S288" i="1"/>
  <c r="R288" i="1"/>
  <c r="K288" i="1"/>
  <c r="Q232" i="1"/>
  <c r="V232" i="1" s="1"/>
  <c r="U232" i="1"/>
  <c r="T232" i="1"/>
  <c r="S232" i="1"/>
  <c r="R232" i="1"/>
  <c r="K232" i="1"/>
  <c r="Q224" i="1"/>
  <c r="V224" i="1" s="1"/>
  <c r="U224" i="1"/>
  <c r="T224" i="1"/>
  <c r="S224" i="1"/>
  <c r="R224" i="1"/>
  <c r="K224" i="1"/>
  <c r="Q343" i="1"/>
  <c r="V343" i="1" s="1"/>
  <c r="U343" i="1"/>
  <c r="T343" i="1"/>
  <c r="S343" i="1"/>
  <c r="R343" i="1"/>
  <c r="K343" i="1"/>
  <c r="Q237" i="1"/>
  <c r="V237" i="1" s="1"/>
  <c r="U237" i="1"/>
  <c r="T237" i="1"/>
  <c r="S237" i="1"/>
  <c r="R237" i="1"/>
  <c r="K237" i="1"/>
  <c r="Q40" i="1"/>
  <c r="V40" i="1" s="1"/>
  <c r="U40" i="1"/>
  <c r="T40" i="1"/>
  <c r="S40" i="1"/>
  <c r="R40" i="1"/>
  <c r="K40" i="1"/>
  <c r="Q63" i="1"/>
  <c r="V63" i="1" s="1"/>
  <c r="U63" i="1"/>
  <c r="T63" i="1"/>
  <c r="S63" i="1"/>
  <c r="R63" i="1"/>
  <c r="K63" i="1"/>
  <c r="Q39" i="1"/>
  <c r="V39" i="1" s="1"/>
  <c r="U39" i="1"/>
  <c r="T39" i="1"/>
  <c r="S39" i="1"/>
  <c r="R39" i="1"/>
  <c r="K39" i="1"/>
  <c r="Q855" i="1"/>
  <c r="V855" i="1" s="1"/>
  <c r="U855" i="1"/>
  <c r="T855" i="1"/>
  <c r="S855" i="1"/>
  <c r="R855" i="1"/>
  <c r="K855" i="1"/>
  <c r="Q269" i="1"/>
  <c r="V269" i="1" s="1"/>
  <c r="U269" i="1"/>
  <c r="T269" i="1"/>
  <c r="S269" i="1"/>
  <c r="R269" i="1"/>
  <c r="K269" i="1"/>
  <c r="Q275" i="1"/>
  <c r="V275" i="1" s="1"/>
  <c r="U275" i="1"/>
  <c r="T275" i="1"/>
  <c r="S275" i="1"/>
  <c r="R275" i="1"/>
  <c r="K275" i="1"/>
  <c r="Q197" i="1"/>
  <c r="V197" i="1" s="1"/>
  <c r="U197" i="1"/>
  <c r="T197" i="1"/>
  <c r="S197" i="1"/>
  <c r="R197" i="1"/>
  <c r="K197" i="1"/>
  <c r="Q866" i="1"/>
  <c r="V866" i="1" s="1"/>
  <c r="U866" i="1"/>
  <c r="T866" i="1"/>
  <c r="S866" i="1"/>
  <c r="R866" i="1"/>
  <c r="K866" i="1"/>
  <c r="Q324" i="1"/>
  <c r="V324" i="1" s="1"/>
  <c r="U324" i="1"/>
  <c r="T324" i="1"/>
  <c r="S324" i="1"/>
  <c r="R324" i="1"/>
  <c r="K324" i="1"/>
  <c r="Q492" i="1"/>
  <c r="V492" i="1" s="1"/>
  <c r="U492" i="1"/>
  <c r="T492" i="1"/>
  <c r="S492" i="1"/>
  <c r="R492" i="1"/>
  <c r="K492" i="1"/>
  <c r="Q289" i="1"/>
  <c r="V289" i="1" s="1"/>
  <c r="U289" i="1"/>
  <c r="T289" i="1"/>
  <c r="S289" i="1"/>
  <c r="R289" i="1"/>
  <c r="K289" i="1"/>
  <c r="Q222" i="1"/>
  <c r="V222" i="1" s="1"/>
  <c r="U222" i="1"/>
  <c r="T222" i="1"/>
  <c r="S222" i="1"/>
  <c r="R222" i="1"/>
  <c r="K222" i="1"/>
  <c r="Q230" i="1"/>
  <c r="V230" i="1" s="1"/>
  <c r="U230" i="1"/>
  <c r="T230" i="1"/>
  <c r="S230" i="1"/>
  <c r="R230" i="1"/>
  <c r="K230" i="1"/>
  <c r="Q406" i="1"/>
  <c r="V406" i="1" s="1"/>
  <c r="U406" i="1"/>
  <c r="T406" i="1"/>
  <c r="S406" i="1"/>
  <c r="R406" i="1"/>
  <c r="K406" i="1"/>
  <c r="Q128" i="1"/>
  <c r="V128" i="1" s="1"/>
  <c r="U128" i="1"/>
  <c r="T128" i="1"/>
  <c r="S128" i="1"/>
  <c r="R128" i="1"/>
  <c r="K128" i="1"/>
  <c r="Q397" i="1"/>
  <c r="V397" i="1" s="1"/>
  <c r="U397" i="1"/>
  <c r="T397" i="1"/>
  <c r="S397" i="1"/>
  <c r="R397" i="1"/>
  <c r="K397" i="1"/>
  <c r="Q844" i="1"/>
  <c r="V844" i="1" s="1"/>
  <c r="U844" i="1"/>
  <c r="T844" i="1"/>
  <c r="S844" i="1"/>
  <c r="R844" i="1"/>
  <c r="K844" i="1"/>
  <c r="Q264" i="1"/>
  <c r="V264" i="1" s="1"/>
  <c r="U264" i="1"/>
  <c r="T264" i="1"/>
  <c r="S264" i="1"/>
  <c r="R264" i="1"/>
  <c r="K264" i="1"/>
  <c r="Q746" i="1"/>
  <c r="V746" i="1" s="1"/>
  <c r="U746" i="1"/>
  <c r="T746" i="1"/>
  <c r="S746" i="1"/>
  <c r="R746" i="1"/>
  <c r="K746" i="1"/>
  <c r="Q741" i="1"/>
  <c r="V741" i="1" s="1"/>
  <c r="U741" i="1"/>
  <c r="T741" i="1"/>
  <c r="S741" i="1"/>
  <c r="R741" i="1"/>
  <c r="K741" i="1"/>
  <c r="Q597" i="1"/>
  <c r="V597" i="1" s="1"/>
  <c r="U597" i="1"/>
  <c r="T597" i="1"/>
  <c r="S597" i="1"/>
  <c r="R597" i="1"/>
  <c r="K597" i="1"/>
  <c r="Q797" i="1"/>
  <c r="V797" i="1" s="1"/>
  <c r="U797" i="1"/>
  <c r="T797" i="1"/>
  <c r="S797" i="1"/>
  <c r="R797" i="1"/>
  <c r="K797" i="1"/>
  <c r="Q716" i="1"/>
  <c r="V716" i="1" s="1"/>
  <c r="U716" i="1"/>
  <c r="T716" i="1"/>
  <c r="S716" i="1"/>
  <c r="R716" i="1"/>
  <c r="K716" i="1"/>
  <c r="Q874" i="1"/>
  <c r="V874" i="1" s="1"/>
  <c r="U874" i="1"/>
  <c r="T874" i="1"/>
  <c r="S874" i="1"/>
  <c r="R874" i="1"/>
  <c r="K874" i="1"/>
  <c r="Q134" i="1"/>
  <c r="V134" i="1" s="1"/>
  <c r="U134" i="1"/>
  <c r="T134" i="1"/>
  <c r="S134" i="1"/>
  <c r="R134" i="1"/>
  <c r="K134" i="1"/>
  <c r="Q162" i="1"/>
  <c r="V162" i="1" s="1"/>
  <c r="U162" i="1"/>
  <c r="T162" i="1"/>
  <c r="S162" i="1"/>
  <c r="R162" i="1"/>
  <c r="K162" i="1"/>
  <c r="Q23" i="1"/>
  <c r="V23" i="1" s="1"/>
  <c r="U23" i="1"/>
  <c r="T23" i="1"/>
  <c r="S23" i="1"/>
  <c r="R23" i="1"/>
  <c r="K23" i="1"/>
  <c r="Q3" i="1"/>
  <c r="V3" i="1" s="1"/>
  <c r="U3" i="1"/>
  <c r="T3" i="1"/>
  <c r="S3" i="1"/>
  <c r="R3" i="1"/>
  <c r="K3" i="1"/>
  <c r="Q38" i="1"/>
  <c r="V38" i="1" s="1"/>
  <c r="U38" i="1"/>
  <c r="T38" i="1"/>
  <c r="S38" i="1"/>
  <c r="R38" i="1"/>
  <c r="K38" i="1"/>
  <c r="Q60" i="1"/>
  <c r="V60" i="1" s="1"/>
  <c r="U60" i="1"/>
  <c r="T60" i="1"/>
  <c r="S60" i="1"/>
  <c r="R60" i="1"/>
  <c r="K60" i="1"/>
  <c r="Q113" i="1"/>
  <c r="V113" i="1" s="1"/>
  <c r="U113" i="1"/>
  <c r="T113" i="1"/>
  <c r="S113" i="1"/>
  <c r="R113" i="1"/>
  <c r="K113" i="1"/>
  <c r="Q35" i="1"/>
  <c r="V35" i="1" s="1"/>
  <c r="U35" i="1"/>
  <c r="T35" i="1"/>
  <c r="S35" i="1"/>
  <c r="R35" i="1"/>
  <c r="K35" i="1"/>
  <c r="Q15" i="1"/>
  <c r="V15" i="1" s="1"/>
  <c r="U15" i="1"/>
  <c r="T15" i="1"/>
  <c r="S15" i="1"/>
  <c r="R15" i="1"/>
  <c r="K15" i="1"/>
  <c r="Q37" i="1"/>
  <c r="V37" i="1" s="1"/>
  <c r="U37" i="1"/>
  <c r="T37" i="1"/>
  <c r="S37" i="1"/>
  <c r="R37" i="1"/>
  <c r="K37" i="1"/>
  <c r="Q36" i="1"/>
  <c r="V36" i="1" s="1"/>
  <c r="U36" i="1"/>
  <c r="T36" i="1"/>
  <c r="S36" i="1"/>
  <c r="R36" i="1"/>
  <c r="K36" i="1"/>
  <c r="Q778" i="1"/>
  <c r="V778" i="1" s="1"/>
  <c r="U778" i="1"/>
  <c r="T778" i="1"/>
  <c r="S778" i="1"/>
  <c r="R778" i="1"/>
  <c r="K778" i="1"/>
  <c r="Q831" i="1"/>
  <c r="V831" i="1" s="1"/>
  <c r="U831" i="1"/>
  <c r="T831" i="1"/>
  <c r="S831" i="1"/>
  <c r="R831" i="1"/>
  <c r="K831" i="1"/>
  <c r="Q206" i="1"/>
  <c r="V206" i="1" s="1"/>
  <c r="U206" i="1"/>
  <c r="T206" i="1"/>
  <c r="S206" i="1"/>
  <c r="R206" i="1"/>
  <c r="K206" i="1"/>
  <c r="Q495" i="1"/>
  <c r="V495" i="1" s="1"/>
  <c r="U495" i="1"/>
  <c r="T495" i="1"/>
  <c r="S495" i="1"/>
  <c r="R495" i="1"/>
  <c r="K495" i="1"/>
  <c r="R415" i="1"/>
  <c r="S415" i="1"/>
  <c r="T415" i="1"/>
  <c r="U415" i="1"/>
  <c r="R448" i="1"/>
  <c r="S448" i="1"/>
  <c r="T448" i="1"/>
  <c r="U448" i="1"/>
  <c r="R416" i="1"/>
  <c r="S416" i="1"/>
  <c r="T416" i="1"/>
  <c r="U416" i="1"/>
  <c r="R203" i="1"/>
  <c r="S203" i="1"/>
  <c r="T203" i="1"/>
  <c r="U203" i="1"/>
  <c r="R615" i="1"/>
  <c r="S615" i="1"/>
  <c r="T615" i="1"/>
  <c r="U615" i="1"/>
  <c r="R566" i="1"/>
  <c r="S566" i="1"/>
  <c r="T566" i="1"/>
  <c r="U566" i="1"/>
  <c r="R624" i="1"/>
  <c r="S624" i="1"/>
  <c r="T624" i="1"/>
  <c r="U624" i="1"/>
  <c r="R459" i="1"/>
  <c r="S459" i="1"/>
  <c r="T459" i="1"/>
  <c r="U459" i="1"/>
  <c r="R670" i="1"/>
  <c r="S670" i="1"/>
  <c r="T670" i="1"/>
  <c r="U670" i="1"/>
  <c r="R755" i="1"/>
  <c r="S755" i="1"/>
  <c r="T755" i="1"/>
  <c r="U755" i="1"/>
  <c r="R660" i="1"/>
  <c r="S660" i="1"/>
  <c r="T660" i="1"/>
  <c r="U660" i="1"/>
  <c r="R629" i="1"/>
  <c r="S629" i="1"/>
  <c r="T629" i="1"/>
  <c r="U629" i="1"/>
  <c r="R325" i="1"/>
  <c r="S325" i="1"/>
  <c r="T325" i="1"/>
  <c r="U325" i="1"/>
  <c r="R248" i="1"/>
  <c r="S248" i="1"/>
  <c r="T248" i="1"/>
  <c r="U248" i="1"/>
  <c r="R316" i="1"/>
  <c r="S316" i="1"/>
  <c r="T316" i="1"/>
  <c r="U316" i="1"/>
  <c r="R479" i="1"/>
  <c r="S479" i="1"/>
  <c r="T479" i="1"/>
  <c r="U479" i="1"/>
  <c r="R481" i="1"/>
  <c r="S481" i="1"/>
  <c r="T481" i="1"/>
  <c r="U481" i="1"/>
  <c r="R482" i="1"/>
  <c r="S482" i="1"/>
  <c r="T482" i="1"/>
  <c r="U482" i="1"/>
  <c r="R291" i="1"/>
  <c r="S291" i="1"/>
  <c r="T291" i="1"/>
  <c r="U291" i="1"/>
  <c r="R267" i="1"/>
  <c r="S267" i="1"/>
  <c r="T267" i="1"/>
  <c r="U267" i="1"/>
  <c r="R225" i="1"/>
  <c r="S225" i="1"/>
  <c r="T225" i="1"/>
  <c r="U225" i="1"/>
  <c r="R226" i="1"/>
  <c r="S226" i="1"/>
  <c r="T226" i="1"/>
  <c r="U226" i="1"/>
  <c r="R407" i="1"/>
  <c r="S407" i="1"/>
  <c r="T407" i="1"/>
  <c r="U407" i="1"/>
  <c r="R408" i="1"/>
  <c r="S408" i="1"/>
  <c r="T408" i="1"/>
  <c r="U408" i="1"/>
  <c r="R54" i="1"/>
  <c r="S54" i="1"/>
  <c r="T54" i="1"/>
  <c r="U54" i="1"/>
  <c r="R65" i="1"/>
  <c r="S65" i="1"/>
  <c r="T65" i="1"/>
  <c r="U65" i="1"/>
  <c r="R231" i="1"/>
  <c r="S231" i="1"/>
  <c r="T231" i="1"/>
  <c r="U231" i="1"/>
  <c r="R369" i="1"/>
  <c r="S369" i="1"/>
  <c r="T369" i="1"/>
  <c r="U369" i="1"/>
  <c r="R368" i="1"/>
  <c r="S368" i="1"/>
  <c r="T368" i="1"/>
  <c r="U368" i="1"/>
  <c r="R367" i="1"/>
  <c r="S367" i="1"/>
  <c r="T367" i="1"/>
  <c r="U367" i="1"/>
  <c r="R591" i="1"/>
  <c r="S591" i="1"/>
  <c r="T591" i="1"/>
  <c r="U591" i="1"/>
  <c r="R614" i="1"/>
  <c r="S614" i="1"/>
  <c r="T614" i="1"/>
  <c r="U614" i="1"/>
  <c r="R712" i="1"/>
  <c r="S712" i="1"/>
  <c r="T712" i="1"/>
  <c r="U712" i="1"/>
  <c r="R594" i="1"/>
  <c r="S594" i="1"/>
  <c r="T594" i="1"/>
  <c r="U594" i="1"/>
  <c r="R274" i="1"/>
  <c r="S274" i="1"/>
  <c r="T274" i="1"/>
  <c r="U274" i="1"/>
  <c r="R420" i="1"/>
  <c r="S420" i="1"/>
  <c r="T420" i="1"/>
  <c r="U420" i="1"/>
  <c r="R262" i="1"/>
  <c r="S262" i="1"/>
  <c r="T262" i="1"/>
  <c r="U262" i="1"/>
  <c r="R772" i="1"/>
  <c r="S772" i="1"/>
  <c r="T772" i="1"/>
  <c r="U772" i="1"/>
  <c r="R703" i="1"/>
  <c r="S703" i="1"/>
  <c r="T703" i="1"/>
  <c r="U703" i="1"/>
  <c r="R55" i="1"/>
  <c r="S55" i="1"/>
  <c r="T55" i="1"/>
  <c r="U55" i="1"/>
  <c r="R730" i="1"/>
  <c r="S730" i="1"/>
  <c r="T730" i="1"/>
  <c r="U730" i="1"/>
  <c r="R697" i="1"/>
  <c r="S697" i="1"/>
  <c r="T697" i="1"/>
  <c r="U697" i="1"/>
  <c r="R268" i="1"/>
  <c r="S268" i="1"/>
  <c r="T268" i="1"/>
  <c r="U268" i="1"/>
  <c r="R776" i="1"/>
  <c r="S776" i="1"/>
  <c r="T776" i="1"/>
  <c r="U776" i="1"/>
  <c r="R777" i="1"/>
  <c r="S777" i="1"/>
  <c r="T777" i="1"/>
  <c r="U777" i="1"/>
  <c r="R780" i="1"/>
  <c r="S780" i="1"/>
  <c r="T780" i="1"/>
  <c r="U780" i="1"/>
  <c r="R785" i="1"/>
  <c r="S785" i="1"/>
  <c r="T785" i="1"/>
  <c r="U785" i="1"/>
  <c r="R793" i="1"/>
  <c r="S793" i="1"/>
  <c r="T793" i="1"/>
  <c r="U793" i="1"/>
  <c r="R219" i="1"/>
  <c r="S219" i="1"/>
  <c r="T219" i="1"/>
  <c r="U219" i="1"/>
  <c r="R795" i="1"/>
  <c r="S795" i="1"/>
  <c r="T795" i="1"/>
  <c r="U795" i="1"/>
  <c r="R252" i="1"/>
  <c r="S252" i="1"/>
  <c r="T252" i="1"/>
  <c r="U252" i="1"/>
  <c r="R253" i="1"/>
  <c r="S253" i="1"/>
  <c r="T253" i="1"/>
  <c r="U253" i="1"/>
  <c r="R803" i="1"/>
  <c r="S803" i="1"/>
  <c r="T803" i="1"/>
  <c r="U803" i="1"/>
  <c r="R702" i="1"/>
  <c r="S702" i="1"/>
  <c r="T702" i="1"/>
  <c r="U702" i="1"/>
  <c r="R824" i="1"/>
  <c r="S824" i="1"/>
  <c r="T824" i="1"/>
  <c r="U824" i="1"/>
  <c r="R825" i="1"/>
  <c r="S825" i="1"/>
  <c r="T825" i="1"/>
  <c r="U825" i="1"/>
  <c r="R188" i="1"/>
  <c r="S188" i="1"/>
  <c r="T188" i="1"/>
  <c r="U188" i="1"/>
  <c r="R189" i="1"/>
  <c r="S189" i="1"/>
  <c r="T189" i="1"/>
  <c r="U189" i="1"/>
  <c r="R187" i="1"/>
  <c r="S187" i="1"/>
  <c r="T187" i="1"/>
  <c r="U187" i="1"/>
  <c r="R186" i="1"/>
  <c r="S186" i="1"/>
  <c r="T186" i="1"/>
  <c r="U186" i="1"/>
  <c r="R193" i="1"/>
  <c r="S193" i="1"/>
  <c r="T193" i="1"/>
  <c r="R306" i="1"/>
  <c r="S306" i="1"/>
  <c r="T306" i="1"/>
  <c r="U306" i="1"/>
  <c r="Q306" i="1"/>
  <c r="V306" i="1" s="1"/>
  <c r="K306" i="1"/>
  <c r="Q193" i="1"/>
  <c r="V193" i="1" s="1"/>
  <c r="K193" i="1"/>
  <c r="Q186" i="1"/>
  <c r="V186" i="1" s="1"/>
  <c r="K186" i="1"/>
  <c r="Q187" i="1"/>
  <c r="V187" i="1" s="1"/>
  <c r="K187" i="1"/>
  <c r="Q189" i="1"/>
  <c r="V189" i="1" s="1"/>
  <c r="K189" i="1"/>
  <c r="Q188" i="1"/>
  <c r="V188" i="1" s="1"/>
  <c r="K188" i="1"/>
  <c r="Q825" i="1"/>
  <c r="V825" i="1" s="1"/>
  <c r="K825" i="1"/>
  <c r="Q824" i="1"/>
  <c r="V824" i="1" s="1"/>
  <c r="K824" i="1"/>
  <c r="Q702" i="1"/>
  <c r="V702" i="1" s="1"/>
  <c r="K702" i="1"/>
  <c r="Q803" i="1"/>
  <c r="V803" i="1" s="1"/>
  <c r="K803" i="1"/>
  <c r="Q253" i="1"/>
  <c r="V253" i="1" s="1"/>
  <c r="K253" i="1"/>
  <c r="Q252" i="1"/>
  <c r="V252" i="1" s="1"/>
  <c r="K252" i="1"/>
  <c r="Q795" i="1"/>
  <c r="V795" i="1" s="1"/>
  <c r="K795" i="1"/>
  <c r="Q219" i="1"/>
  <c r="V219" i="1" s="1"/>
  <c r="K219" i="1"/>
  <c r="Q793" i="1"/>
  <c r="V793" i="1" s="1"/>
  <c r="K793" i="1"/>
  <c r="Q785" i="1"/>
  <c r="V785" i="1" s="1"/>
  <c r="K785" i="1"/>
  <c r="Q780" i="1"/>
  <c r="V780" i="1" s="1"/>
  <c r="K780" i="1"/>
  <c r="Q777" i="1"/>
  <c r="V777" i="1" s="1"/>
  <c r="K777" i="1"/>
  <c r="Q776" i="1"/>
  <c r="V776" i="1" s="1"/>
  <c r="K776" i="1"/>
  <c r="Q268" i="1"/>
  <c r="V268" i="1" s="1"/>
  <c r="K268" i="1"/>
  <c r="Q697" i="1"/>
  <c r="V697" i="1" s="1"/>
  <c r="K697" i="1"/>
  <c r="Q730" i="1"/>
  <c r="V730" i="1" s="1"/>
  <c r="K730" i="1"/>
  <c r="Q55" i="1"/>
  <c r="V55" i="1" s="1"/>
  <c r="K55" i="1"/>
  <c r="Q703" i="1"/>
  <c r="V703" i="1" s="1"/>
  <c r="K703" i="1"/>
  <c r="Q772" i="1"/>
  <c r="V772" i="1" s="1"/>
  <c r="K772" i="1"/>
  <c r="Q262" i="1"/>
  <c r="V262" i="1" s="1"/>
  <c r="K262" i="1"/>
  <c r="Q420" i="1"/>
  <c r="V420" i="1" s="1"/>
  <c r="K420" i="1"/>
  <c r="Q274" i="1"/>
  <c r="V274" i="1" s="1"/>
  <c r="K274" i="1"/>
  <c r="Q594" i="1"/>
  <c r="V594" i="1" s="1"/>
  <c r="K594" i="1"/>
  <c r="Q712" i="1"/>
  <c r="V712" i="1" s="1"/>
  <c r="K712" i="1"/>
  <c r="Q614" i="1"/>
  <c r="V614" i="1" s="1"/>
  <c r="K614" i="1"/>
  <c r="Q591" i="1"/>
  <c r="V591" i="1" s="1"/>
  <c r="K591" i="1"/>
  <c r="Q367" i="1"/>
  <c r="V367" i="1" s="1"/>
  <c r="K367" i="1"/>
  <c r="Q368" i="1"/>
  <c r="V368" i="1" s="1"/>
  <c r="K368" i="1"/>
  <c r="Q369" i="1"/>
  <c r="V369" i="1" s="1"/>
  <c r="K369" i="1"/>
  <c r="Q231" i="1"/>
  <c r="V231" i="1" s="1"/>
  <c r="K231" i="1"/>
  <c r="Q65" i="1"/>
  <c r="V65" i="1" s="1"/>
  <c r="K65" i="1"/>
  <c r="Q54" i="1"/>
  <c r="V54" i="1" s="1"/>
  <c r="K54" i="1"/>
  <c r="Q408" i="1"/>
  <c r="V408" i="1" s="1"/>
  <c r="K408" i="1"/>
  <c r="Q407" i="1"/>
  <c r="V407" i="1" s="1"/>
  <c r="K407" i="1"/>
  <c r="Q226" i="1"/>
  <c r="V226" i="1" s="1"/>
  <c r="K226" i="1"/>
  <c r="Q225" i="1"/>
  <c r="V225" i="1" s="1"/>
  <c r="K225" i="1"/>
  <c r="Q267" i="1"/>
  <c r="V267" i="1" s="1"/>
  <c r="K267" i="1"/>
  <c r="Q291" i="1"/>
  <c r="V291" i="1" s="1"/>
  <c r="K291" i="1"/>
  <c r="Q482" i="1"/>
  <c r="V482" i="1" s="1"/>
  <c r="K482" i="1"/>
  <c r="Q481" i="1"/>
  <c r="V481" i="1" s="1"/>
  <c r="K481" i="1"/>
  <c r="Q479" i="1"/>
  <c r="V479" i="1" s="1"/>
  <c r="K479" i="1"/>
  <c r="Q316" i="1"/>
  <c r="V316" i="1" s="1"/>
  <c r="K316" i="1"/>
  <c r="Q248" i="1"/>
  <c r="V248" i="1" s="1"/>
  <c r="K248" i="1"/>
  <c r="Q325" i="1"/>
  <c r="V325" i="1" s="1"/>
  <c r="K325" i="1"/>
  <c r="Q629" i="1"/>
  <c r="V629" i="1" s="1"/>
  <c r="K629" i="1"/>
  <c r="Q660" i="1"/>
  <c r="V660" i="1" s="1"/>
  <c r="K660" i="1"/>
  <c r="Q755" i="1"/>
  <c r="V755" i="1" s="1"/>
  <c r="K755" i="1"/>
  <c r="Q670" i="1"/>
  <c r="V670" i="1" s="1"/>
  <c r="K670" i="1"/>
  <c r="Q459" i="1"/>
  <c r="V459" i="1" s="1"/>
  <c r="K459" i="1"/>
  <c r="Q624" i="1"/>
  <c r="V624" i="1" s="1"/>
  <c r="K624" i="1"/>
  <c r="Q566" i="1"/>
  <c r="V566" i="1" s="1"/>
  <c r="K566" i="1"/>
  <c r="Q615" i="1"/>
  <c r="V615" i="1" s="1"/>
  <c r="K615" i="1"/>
  <c r="Q203" i="1"/>
  <c r="V203" i="1" s="1"/>
  <c r="K203" i="1"/>
  <c r="Q416" i="1"/>
  <c r="V416" i="1" s="1"/>
  <c r="K416" i="1"/>
  <c r="Q448" i="1"/>
  <c r="V448" i="1" s="1"/>
  <c r="K448" i="1"/>
  <c r="Q415" i="1"/>
  <c r="V415" i="1" s="1"/>
  <c r="K415" i="1"/>
  <c r="Q446" i="1"/>
  <c r="V446" i="1" s="1"/>
  <c r="U446" i="1"/>
  <c r="T446" i="1"/>
  <c r="S446" i="1"/>
  <c r="R446" i="1"/>
  <c r="K446" i="1"/>
  <c r="Q428" i="1"/>
  <c r="V428" i="1" s="1"/>
  <c r="U428" i="1"/>
  <c r="T428" i="1"/>
  <c r="S428" i="1"/>
  <c r="R428" i="1"/>
  <c r="K428" i="1"/>
  <c r="Q293" i="1"/>
  <c r="V293" i="1" s="1"/>
  <c r="U293" i="1"/>
  <c r="T293" i="1"/>
  <c r="S293" i="1"/>
  <c r="R293" i="1"/>
  <c r="K293" i="1"/>
  <c r="Q266" i="1"/>
  <c r="V266" i="1" s="1"/>
  <c r="U266" i="1"/>
  <c r="T266" i="1"/>
  <c r="S266" i="1"/>
  <c r="R266" i="1"/>
  <c r="K266" i="1"/>
  <c r="Q286" i="1"/>
  <c r="V286" i="1" s="1"/>
  <c r="U286" i="1"/>
  <c r="T286" i="1"/>
  <c r="S286" i="1"/>
  <c r="R286" i="1"/>
  <c r="K286" i="1"/>
  <c r="Q307" i="1"/>
  <c r="V307" i="1" s="1"/>
  <c r="U307" i="1"/>
  <c r="T307" i="1"/>
  <c r="S307" i="1"/>
  <c r="R307" i="1"/>
  <c r="K307" i="1"/>
  <c r="Q201" i="1"/>
  <c r="V201" i="1" s="1"/>
  <c r="U201" i="1"/>
  <c r="T201" i="1"/>
  <c r="S201" i="1"/>
  <c r="R201" i="1"/>
  <c r="K201" i="1"/>
  <c r="Q205" i="1"/>
  <c r="V205" i="1" s="1"/>
  <c r="U205" i="1"/>
  <c r="T205" i="1"/>
  <c r="S205" i="1"/>
  <c r="R205" i="1"/>
  <c r="K205" i="1"/>
  <c r="Q332" i="1"/>
  <c r="V332" i="1" s="1"/>
  <c r="U332" i="1"/>
  <c r="T332" i="1"/>
  <c r="S332" i="1"/>
  <c r="R332" i="1"/>
  <c r="K332" i="1"/>
  <c r="Q153" i="1"/>
  <c r="V153" i="1" s="1"/>
  <c r="U153" i="1"/>
  <c r="T153" i="1"/>
  <c r="S153" i="1"/>
  <c r="R153" i="1"/>
  <c r="K153" i="1"/>
  <c r="Q377" i="1"/>
  <c r="V377" i="1" s="1"/>
  <c r="U377" i="1"/>
  <c r="T377" i="1"/>
  <c r="S377" i="1"/>
  <c r="R377" i="1"/>
  <c r="K377" i="1"/>
  <c r="Q348" i="1"/>
  <c r="V348" i="1" s="1"/>
  <c r="U348" i="1"/>
  <c r="T348" i="1"/>
  <c r="S348" i="1"/>
  <c r="R348" i="1"/>
  <c r="K348" i="1"/>
  <c r="Q202" i="1"/>
  <c r="V202" i="1" s="1"/>
  <c r="U202" i="1"/>
  <c r="T202" i="1"/>
  <c r="S202" i="1"/>
  <c r="R202" i="1"/>
  <c r="K202" i="1"/>
  <c r="Q626" i="1"/>
  <c r="V626" i="1" s="1"/>
  <c r="U626" i="1"/>
  <c r="T626" i="1"/>
  <c r="S626" i="1"/>
  <c r="R626" i="1"/>
  <c r="K626" i="1"/>
  <c r="Q200" i="1"/>
  <c r="V200" i="1" s="1"/>
  <c r="U200" i="1"/>
  <c r="T200" i="1"/>
  <c r="S200" i="1"/>
  <c r="R200" i="1"/>
  <c r="K200" i="1"/>
  <c r="Q623" i="1"/>
  <c r="V623" i="1" s="1"/>
  <c r="U623" i="1"/>
  <c r="T623" i="1"/>
  <c r="S623" i="1"/>
  <c r="R623" i="1"/>
  <c r="K623" i="1"/>
  <c r="Q472" i="1"/>
  <c r="V472" i="1" s="1"/>
  <c r="U472" i="1"/>
  <c r="T472" i="1"/>
  <c r="S472" i="1"/>
  <c r="R472" i="1"/>
  <c r="K472" i="1"/>
  <c r="Q475" i="1"/>
  <c r="V475" i="1" s="1"/>
  <c r="U475" i="1"/>
  <c r="T475" i="1"/>
  <c r="S475" i="1"/>
  <c r="R475" i="1"/>
  <c r="K475" i="1"/>
  <c r="Q625" i="1"/>
  <c r="V625" i="1" s="1"/>
  <c r="U625" i="1"/>
  <c r="T625" i="1"/>
  <c r="S625" i="1"/>
  <c r="R625" i="1"/>
  <c r="K625" i="1"/>
  <c r="Q656" i="1"/>
  <c r="V656" i="1" s="1"/>
  <c r="U656" i="1"/>
  <c r="T656" i="1"/>
  <c r="S656" i="1"/>
  <c r="R656" i="1"/>
  <c r="K656" i="1"/>
  <c r="Q380" i="1"/>
  <c r="V380" i="1" s="1"/>
  <c r="U380" i="1"/>
  <c r="T380" i="1"/>
  <c r="S380" i="1"/>
  <c r="R380" i="1"/>
  <c r="K380" i="1"/>
  <c r="Q484" i="1"/>
  <c r="V484" i="1" s="1"/>
  <c r="U484" i="1"/>
  <c r="T484" i="1"/>
  <c r="S484" i="1"/>
  <c r="R484" i="1"/>
  <c r="K484" i="1"/>
  <c r="Q108" i="1"/>
  <c r="V108" i="1" s="1"/>
  <c r="U108" i="1"/>
  <c r="T108" i="1"/>
  <c r="S108" i="1"/>
  <c r="R108" i="1"/>
  <c r="K108" i="1"/>
  <c r="Q164" i="1"/>
  <c r="V164" i="1" s="1"/>
  <c r="U164" i="1"/>
  <c r="T164" i="1"/>
  <c r="S164" i="1"/>
  <c r="R164" i="1"/>
  <c r="K164" i="1"/>
  <c r="Q192" i="1"/>
  <c r="V192" i="1" s="1"/>
  <c r="U192" i="1"/>
  <c r="T192" i="1"/>
  <c r="S192" i="1"/>
  <c r="R192" i="1"/>
  <c r="K192" i="1"/>
  <c r="Q725" i="1"/>
  <c r="V725" i="1" s="1"/>
  <c r="U725" i="1"/>
  <c r="T725" i="1"/>
  <c r="S725" i="1"/>
  <c r="R725" i="1"/>
  <c r="K725" i="1"/>
  <c r="Q570" i="1"/>
  <c r="V570" i="1" s="1"/>
  <c r="U570" i="1"/>
  <c r="T570" i="1"/>
  <c r="S570" i="1"/>
  <c r="R570" i="1"/>
  <c r="K570" i="1"/>
  <c r="Q635" i="1"/>
  <c r="V635" i="1" s="1"/>
  <c r="U635" i="1"/>
  <c r="T635" i="1"/>
  <c r="S635" i="1"/>
  <c r="R635" i="1"/>
  <c r="K635" i="1"/>
  <c r="Q504" i="1"/>
  <c r="V504" i="1" s="1"/>
  <c r="U504" i="1"/>
  <c r="T504" i="1"/>
  <c r="S504" i="1"/>
  <c r="R504" i="1"/>
  <c r="K504" i="1"/>
  <c r="Q612" i="1"/>
  <c r="V612" i="1" s="1"/>
  <c r="U612" i="1"/>
  <c r="T612" i="1"/>
  <c r="S612" i="1"/>
  <c r="R612" i="1"/>
  <c r="K612" i="1"/>
  <c r="Q648" i="1"/>
  <c r="V648" i="1" s="1"/>
  <c r="U648" i="1"/>
  <c r="T648" i="1"/>
  <c r="S648" i="1"/>
  <c r="R648" i="1"/>
  <c r="K648" i="1"/>
  <c r="Q647" i="1"/>
  <c r="V647" i="1" s="1"/>
  <c r="U647" i="1"/>
  <c r="T647" i="1"/>
  <c r="S647" i="1"/>
  <c r="R647" i="1"/>
  <c r="K647" i="1"/>
  <c r="Q633" i="1"/>
  <c r="V633" i="1" s="1"/>
  <c r="U633" i="1"/>
  <c r="T633" i="1"/>
  <c r="S633" i="1"/>
  <c r="R633" i="1"/>
  <c r="K633" i="1"/>
  <c r="Q596" i="1"/>
  <c r="V596" i="1" s="1"/>
  <c r="U596" i="1"/>
  <c r="T596" i="1"/>
  <c r="S596" i="1"/>
  <c r="R596" i="1"/>
  <c r="K596" i="1"/>
  <c r="Q501" i="1"/>
  <c r="V501" i="1" s="1"/>
  <c r="U501" i="1"/>
  <c r="T501" i="1"/>
  <c r="S501" i="1"/>
  <c r="R501" i="1"/>
  <c r="K501" i="1"/>
  <c r="Q135" i="1"/>
  <c r="V135" i="1" s="1"/>
  <c r="U135" i="1"/>
  <c r="T135" i="1"/>
  <c r="S135" i="1"/>
  <c r="R135" i="1"/>
  <c r="K135" i="1"/>
  <c r="Q223" i="1"/>
  <c r="V223" i="1" s="1"/>
  <c r="U223" i="1"/>
  <c r="T223" i="1"/>
  <c r="S223" i="1"/>
  <c r="R223" i="1"/>
  <c r="K223" i="1"/>
  <c r="Q240" i="1"/>
  <c r="V240" i="1" s="1"/>
  <c r="U240" i="1"/>
  <c r="T240" i="1"/>
  <c r="S240" i="1"/>
  <c r="R240" i="1"/>
  <c r="K240" i="1"/>
  <c r="Q806" i="1"/>
  <c r="V806" i="1" s="1"/>
  <c r="U806" i="1"/>
  <c r="T806" i="1"/>
  <c r="S806" i="1"/>
  <c r="R806" i="1"/>
  <c r="K806" i="1"/>
  <c r="Q67" i="1"/>
  <c r="V67" i="1" s="1"/>
  <c r="U67" i="1"/>
  <c r="T67" i="1"/>
  <c r="S67" i="1"/>
  <c r="R67" i="1"/>
  <c r="K67" i="1"/>
  <c r="Q856" i="1"/>
  <c r="V856" i="1" s="1"/>
  <c r="U856" i="1"/>
  <c r="T856" i="1"/>
  <c r="S856" i="1"/>
  <c r="R856" i="1"/>
  <c r="K856" i="1"/>
  <c r="Q617" i="1"/>
  <c r="V617" i="1" s="1"/>
  <c r="U617" i="1"/>
  <c r="T617" i="1"/>
  <c r="S617" i="1"/>
  <c r="R617" i="1"/>
  <c r="K617" i="1"/>
  <c r="Q181" i="1"/>
  <c r="V181" i="1" s="1"/>
  <c r="U181" i="1"/>
  <c r="T181" i="1"/>
  <c r="S181" i="1"/>
  <c r="R181" i="1"/>
  <c r="K181" i="1"/>
  <c r="Q732" i="1"/>
  <c r="V732" i="1" s="1"/>
  <c r="U732" i="1"/>
  <c r="T732" i="1"/>
  <c r="S732" i="1"/>
  <c r="R732" i="1"/>
  <c r="K732" i="1"/>
  <c r="Q410" i="1"/>
  <c r="V410" i="1" s="1"/>
  <c r="U410" i="1"/>
  <c r="T410" i="1"/>
  <c r="S410" i="1"/>
  <c r="R410" i="1"/>
  <c r="K410" i="1"/>
  <c r="Q326" i="1"/>
  <c r="V326" i="1" s="1"/>
  <c r="U326" i="1"/>
  <c r="T326" i="1"/>
  <c r="S326" i="1"/>
  <c r="R326" i="1"/>
  <c r="K326" i="1"/>
  <c r="Q106" i="1"/>
  <c r="V106" i="1" s="1"/>
  <c r="U106" i="1"/>
  <c r="T106" i="1"/>
  <c r="S106" i="1"/>
  <c r="R106" i="1"/>
  <c r="K106" i="1"/>
  <c r="Q178" i="1"/>
  <c r="V178" i="1" s="1"/>
  <c r="U178" i="1"/>
  <c r="T178" i="1"/>
  <c r="S178" i="1"/>
  <c r="R178" i="1"/>
  <c r="K178" i="1"/>
  <c r="Q177" i="1"/>
  <c r="V177" i="1" s="1"/>
  <c r="U177" i="1"/>
  <c r="T177" i="1"/>
  <c r="S177" i="1"/>
  <c r="R177" i="1"/>
  <c r="K177" i="1"/>
  <c r="Q182" i="1"/>
  <c r="V182" i="1" s="1"/>
  <c r="U182" i="1"/>
  <c r="T182" i="1"/>
  <c r="S182" i="1"/>
  <c r="R182" i="1"/>
  <c r="K182" i="1"/>
  <c r="Q770" i="1"/>
  <c r="V770" i="1" s="1"/>
  <c r="U770" i="1"/>
  <c r="T770" i="1"/>
  <c r="S770" i="1"/>
  <c r="R770" i="1"/>
  <c r="K770" i="1"/>
  <c r="Q769" i="1"/>
  <c r="V769" i="1" s="1"/>
  <c r="U769" i="1"/>
  <c r="T769" i="1"/>
  <c r="S769" i="1"/>
  <c r="R769" i="1"/>
  <c r="K769" i="1"/>
  <c r="Q172" i="1"/>
  <c r="V172" i="1" s="1"/>
  <c r="U172" i="1"/>
  <c r="T172" i="1"/>
  <c r="S172" i="1"/>
  <c r="R172" i="1"/>
  <c r="K172" i="1"/>
  <c r="Q19" i="1"/>
  <c r="V19" i="1" s="1"/>
  <c r="U19" i="1"/>
  <c r="T19" i="1"/>
  <c r="S19" i="1"/>
  <c r="R19" i="1"/>
  <c r="K19" i="1"/>
  <c r="Q104" i="1"/>
  <c r="V104" i="1" s="1"/>
  <c r="U104" i="1"/>
  <c r="T104" i="1"/>
  <c r="S104" i="1"/>
  <c r="R104" i="1"/>
  <c r="K104" i="1"/>
  <c r="Q292" i="1"/>
  <c r="V292" i="1" s="1"/>
  <c r="U292" i="1"/>
  <c r="T292" i="1"/>
  <c r="S292" i="1"/>
  <c r="R292" i="1"/>
  <c r="K292" i="1"/>
  <c r="Q8" i="1"/>
  <c r="V8" i="1" s="1"/>
  <c r="U8" i="1"/>
  <c r="T8" i="1"/>
  <c r="S8" i="1"/>
  <c r="R8" i="1"/>
  <c r="K8" i="1"/>
  <c r="Q171" i="1"/>
  <c r="V171" i="1" s="1"/>
  <c r="U171" i="1"/>
  <c r="T171" i="1"/>
  <c r="S171" i="1"/>
  <c r="R171" i="1"/>
  <c r="K171" i="1"/>
  <c r="Q139" i="1"/>
  <c r="V139" i="1" s="1"/>
  <c r="U139" i="1"/>
  <c r="T139" i="1"/>
  <c r="S139" i="1"/>
  <c r="R139" i="1"/>
  <c r="K139" i="1"/>
  <c r="Q131" i="1"/>
  <c r="V131" i="1" s="1"/>
  <c r="U131" i="1"/>
  <c r="T131" i="1"/>
  <c r="S131" i="1"/>
  <c r="R131" i="1"/>
  <c r="K131" i="1"/>
  <c r="Q199" i="1"/>
  <c r="V199" i="1" s="1"/>
  <c r="U199" i="1"/>
  <c r="T199" i="1"/>
  <c r="S199" i="1"/>
  <c r="R199" i="1"/>
  <c r="K199" i="1"/>
  <c r="Q146" i="1"/>
  <c r="V146" i="1" s="1"/>
  <c r="U146" i="1"/>
  <c r="T146" i="1"/>
  <c r="S146" i="1"/>
  <c r="R146" i="1"/>
  <c r="K146" i="1"/>
  <c r="Q304" i="1"/>
  <c r="V304" i="1" s="1"/>
  <c r="U304" i="1"/>
  <c r="T304" i="1"/>
  <c r="S304" i="1"/>
  <c r="R304" i="1"/>
  <c r="K304" i="1"/>
  <c r="Q303" i="1"/>
  <c r="V303" i="1" s="1"/>
  <c r="U303" i="1"/>
  <c r="T303" i="1"/>
  <c r="S303" i="1"/>
  <c r="R303" i="1"/>
  <c r="K303" i="1"/>
  <c r="Q115" i="1"/>
  <c r="V115" i="1" s="1"/>
  <c r="U115" i="1"/>
  <c r="T115" i="1"/>
  <c r="S115" i="1"/>
  <c r="R115" i="1"/>
  <c r="K115" i="1"/>
  <c r="Q161" i="1"/>
  <c r="V161" i="1" s="1"/>
  <c r="U161" i="1"/>
  <c r="T161" i="1"/>
  <c r="S161" i="1"/>
  <c r="R161" i="1"/>
  <c r="K161" i="1"/>
  <c r="S165" i="1"/>
  <c r="T165" i="1"/>
  <c r="R165" i="1"/>
  <c r="Q165" i="1"/>
  <c r="V165" i="1" s="1"/>
  <c r="U165" i="1"/>
  <c r="K165" i="1"/>
  <c r="Q145" i="1"/>
  <c r="V145" i="1" s="1"/>
  <c r="U145" i="1"/>
  <c r="T145" i="1"/>
  <c r="S145" i="1"/>
  <c r="R145" i="1"/>
  <c r="K145" i="1"/>
  <c r="Q244" i="1"/>
  <c r="V244" i="1" s="1"/>
  <c r="U244" i="1"/>
  <c r="T244" i="1"/>
  <c r="S244" i="1"/>
  <c r="R244" i="1"/>
  <c r="K244" i="1"/>
  <c r="Q84" i="1"/>
  <c r="V84" i="1" s="1"/>
  <c r="U84" i="1"/>
  <c r="T84" i="1"/>
  <c r="S84" i="1"/>
  <c r="R84" i="1"/>
  <c r="K84" i="1"/>
  <c r="Q75" i="1"/>
  <c r="V75" i="1" s="1"/>
  <c r="U75" i="1"/>
  <c r="T75" i="1"/>
  <c r="S75" i="1"/>
  <c r="R75" i="1"/>
  <c r="K75" i="1"/>
  <c r="Q91" i="1"/>
  <c r="V91" i="1" s="1"/>
  <c r="U91" i="1"/>
  <c r="T91" i="1"/>
  <c r="S91" i="1"/>
  <c r="R91" i="1"/>
  <c r="K91" i="1"/>
  <c r="Q315" i="1"/>
  <c r="V315" i="1" s="1"/>
  <c r="U315" i="1"/>
  <c r="T315" i="1"/>
  <c r="S315" i="1"/>
  <c r="R315" i="1"/>
  <c r="K315" i="1"/>
  <c r="Q285" i="1"/>
  <c r="V285" i="1" s="1"/>
  <c r="U285" i="1"/>
  <c r="T285" i="1"/>
  <c r="S285" i="1"/>
  <c r="R285" i="1"/>
  <c r="K285" i="1"/>
  <c r="Q246" i="1"/>
  <c r="V246" i="1" s="1"/>
  <c r="U246" i="1"/>
  <c r="T246" i="1"/>
  <c r="S246" i="1"/>
  <c r="R246" i="1"/>
  <c r="K246" i="1"/>
  <c r="Q245" i="1"/>
  <c r="V245" i="1" s="1"/>
  <c r="U245" i="1"/>
  <c r="T245" i="1"/>
  <c r="S245" i="1"/>
  <c r="R245" i="1"/>
  <c r="K245" i="1"/>
  <c r="Q260" i="1"/>
  <c r="V260" i="1" s="1"/>
  <c r="U260" i="1"/>
  <c r="T260" i="1"/>
  <c r="S260" i="1"/>
  <c r="R260" i="1"/>
  <c r="K260" i="1"/>
  <c r="Q259" i="1"/>
  <c r="V259" i="1" s="1"/>
  <c r="U259" i="1"/>
  <c r="T259" i="1"/>
  <c r="S259" i="1"/>
  <c r="R259" i="1"/>
  <c r="K259" i="1"/>
  <c r="Q74" i="1"/>
  <c r="V74" i="1" s="1"/>
  <c r="U74" i="1"/>
  <c r="T74" i="1"/>
  <c r="S74" i="1"/>
  <c r="R74" i="1"/>
  <c r="K74" i="1"/>
  <c r="Q64" i="1"/>
  <c r="V64" i="1" s="1"/>
  <c r="U64" i="1"/>
  <c r="T64" i="1"/>
  <c r="S64" i="1"/>
  <c r="R64" i="1"/>
  <c r="K64" i="1"/>
  <c r="Q861" i="1"/>
  <c r="V861" i="1" s="1"/>
  <c r="U861" i="1"/>
  <c r="T861" i="1"/>
  <c r="S861" i="1"/>
  <c r="R861" i="1"/>
  <c r="K861" i="1"/>
  <c r="Q873" i="1"/>
  <c r="V873" i="1" s="1"/>
  <c r="U873" i="1"/>
  <c r="T873" i="1"/>
  <c r="S873" i="1"/>
  <c r="R873" i="1"/>
  <c r="K873" i="1"/>
  <c r="Q121" i="1"/>
  <c r="V121" i="1" s="1"/>
  <c r="U121" i="1"/>
  <c r="T121" i="1"/>
  <c r="S121" i="1"/>
  <c r="R121" i="1"/>
  <c r="K121" i="1"/>
  <c r="Q372" i="1"/>
  <c r="V372" i="1" s="1"/>
  <c r="U372" i="1"/>
  <c r="T372" i="1"/>
  <c r="S372" i="1"/>
  <c r="R372" i="1"/>
  <c r="K372" i="1"/>
  <c r="Q432" i="1"/>
  <c r="V432" i="1" s="1"/>
  <c r="U432" i="1"/>
  <c r="T432" i="1"/>
  <c r="S432" i="1"/>
  <c r="R432" i="1"/>
  <c r="K432" i="1"/>
  <c r="Q821" i="1"/>
  <c r="V821" i="1" s="1"/>
  <c r="U821" i="1"/>
  <c r="T821" i="1"/>
  <c r="S821" i="1"/>
  <c r="R821" i="1"/>
  <c r="K821" i="1"/>
  <c r="Q817" i="1"/>
  <c r="V817" i="1" s="1"/>
  <c r="U817" i="1"/>
  <c r="T817" i="1"/>
  <c r="S817" i="1"/>
  <c r="R817" i="1"/>
  <c r="K817" i="1"/>
  <c r="Q826" i="1"/>
  <c r="V826" i="1" s="1"/>
  <c r="U826" i="1"/>
  <c r="T826" i="1"/>
  <c r="S826" i="1"/>
  <c r="R826" i="1"/>
  <c r="K826" i="1"/>
  <c r="Q194" i="1"/>
  <c r="V194" i="1" s="1"/>
  <c r="U194" i="1"/>
  <c r="T194" i="1"/>
  <c r="S194" i="1"/>
  <c r="R194" i="1"/>
  <c r="K194" i="1"/>
  <c r="Q239" i="1"/>
  <c r="V239" i="1" s="1"/>
  <c r="U239" i="1"/>
  <c r="T239" i="1"/>
  <c r="S239" i="1"/>
  <c r="R239" i="1"/>
  <c r="K239" i="1"/>
  <c r="Q841" i="1"/>
  <c r="V841" i="1" s="1"/>
  <c r="U841" i="1"/>
  <c r="T841" i="1"/>
  <c r="S841" i="1"/>
  <c r="R841" i="1"/>
  <c r="K841" i="1"/>
  <c r="Q823" i="1"/>
  <c r="V823" i="1" s="1"/>
  <c r="U823" i="1"/>
  <c r="T823" i="1"/>
  <c r="S823" i="1"/>
  <c r="R823" i="1"/>
  <c r="K823" i="1"/>
  <c r="Q827" i="1"/>
  <c r="V827" i="1" s="1"/>
  <c r="U827" i="1"/>
  <c r="T827" i="1"/>
  <c r="S827" i="1"/>
  <c r="R827" i="1"/>
  <c r="K827" i="1"/>
  <c r="Q339" i="1"/>
  <c r="V339" i="1" s="1"/>
  <c r="U339" i="1"/>
  <c r="T339" i="1"/>
  <c r="S339" i="1"/>
  <c r="R339" i="1"/>
  <c r="K339" i="1"/>
  <c r="Q830" i="1"/>
  <c r="V830" i="1" s="1"/>
  <c r="U830" i="1"/>
  <c r="T830" i="1"/>
  <c r="S830" i="1"/>
  <c r="R830" i="1"/>
  <c r="K830" i="1"/>
  <c r="Q444" i="1"/>
  <c r="V444" i="1" s="1"/>
  <c r="U444" i="1"/>
  <c r="T444" i="1"/>
  <c r="S444" i="1"/>
  <c r="R444" i="1"/>
  <c r="K444" i="1"/>
  <c r="Q116" i="1"/>
  <c r="V116" i="1" s="1"/>
  <c r="U116" i="1"/>
  <c r="T116" i="1"/>
  <c r="S116" i="1"/>
  <c r="R116" i="1"/>
  <c r="K116" i="1"/>
  <c r="Q138" i="1"/>
  <c r="V138" i="1" s="1"/>
  <c r="U138" i="1"/>
  <c r="T138" i="1"/>
  <c r="S138" i="1"/>
  <c r="R138" i="1"/>
  <c r="K138" i="1"/>
  <c r="Q99" i="1"/>
  <c r="V99" i="1" s="1"/>
  <c r="U99" i="1"/>
  <c r="T99" i="1"/>
  <c r="S99" i="1"/>
  <c r="R99" i="1"/>
  <c r="K99" i="1"/>
  <c r="Q137" i="1"/>
  <c r="V137" i="1" s="1"/>
  <c r="U137" i="1"/>
  <c r="T137" i="1"/>
  <c r="S137" i="1"/>
  <c r="R137" i="1"/>
  <c r="K137" i="1"/>
  <c r="Q323" i="1"/>
  <c r="V323" i="1" s="1"/>
  <c r="U323" i="1"/>
  <c r="T323" i="1"/>
  <c r="S323" i="1"/>
  <c r="R323" i="1"/>
  <c r="K323" i="1"/>
  <c r="Q238" i="1"/>
  <c r="V238" i="1" s="1"/>
  <c r="U238" i="1"/>
  <c r="T238" i="1"/>
  <c r="S238" i="1"/>
  <c r="R238" i="1"/>
  <c r="K238" i="1"/>
  <c r="Q90" i="1"/>
  <c r="V90" i="1" s="1"/>
  <c r="U90" i="1"/>
  <c r="T90" i="1"/>
  <c r="S90" i="1"/>
  <c r="R90" i="1"/>
  <c r="K90" i="1"/>
  <c r="Q183" i="1"/>
  <c r="V183" i="1" s="1"/>
  <c r="U183" i="1"/>
  <c r="T183" i="1"/>
  <c r="S183" i="1"/>
  <c r="R183" i="1"/>
  <c r="K183" i="1"/>
  <c r="Q678" i="1"/>
  <c r="V678" i="1" s="1"/>
  <c r="U678" i="1"/>
  <c r="T678" i="1"/>
  <c r="S678" i="1"/>
  <c r="R678" i="1"/>
  <c r="K678" i="1"/>
  <c r="Q349" i="1"/>
  <c r="V349" i="1" s="1"/>
  <c r="U349" i="1"/>
  <c r="T349" i="1"/>
  <c r="S349" i="1"/>
  <c r="R349" i="1"/>
  <c r="K349" i="1"/>
  <c r="Q360" i="1"/>
  <c r="V360" i="1" s="1"/>
  <c r="U360" i="1"/>
  <c r="T360" i="1"/>
  <c r="S360" i="1"/>
  <c r="R360" i="1"/>
  <c r="K360" i="1"/>
  <c r="Q338" i="1"/>
  <c r="V338" i="1" s="1"/>
  <c r="U338" i="1"/>
  <c r="T338" i="1"/>
  <c r="S338" i="1"/>
  <c r="R338" i="1"/>
  <c r="K338" i="1"/>
  <c r="Q353" i="1"/>
  <c r="V353" i="1" s="1"/>
  <c r="U353" i="1"/>
  <c r="T353" i="1"/>
  <c r="S353" i="1"/>
  <c r="R353" i="1"/>
  <c r="K353" i="1"/>
  <c r="Q6" i="1"/>
  <c r="V6" i="1" s="1"/>
  <c r="U6" i="1"/>
  <c r="T6" i="1"/>
  <c r="S6" i="1"/>
  <c r="R6" i="1"/>
  <c r="K6" i="1"/>
  <c r="Q175" i="1"/>
  <c r="V175" i="1" s="1"/>
  <c r="U175" i="1"/>
  <c r="T175" i="1"/>
  <c r="S175" i="1"/>
  <c r="R175" i="1"/>
  <c r="K175" i="1"/>
  <c r="Q56" i="1"/>
  <c r="V56" i="1" s="1"/>
  <c r="U56" i="1"/>
  <c r="T56" i="1"/>
  <c r="S56" i="1"/>
  <c r="R56" i="1"/>
  <c r="K56" i="1"/>
  <c r="Q455" i="1"/>
  <c r="V455" i="1" s="1"/>
  <c r="U455" i="1"/>
  <c r="T455" i="1"/>
  <c r="S455" i="1"/>
  <c r="R455" i="1"/>
  <c r="K455" i="1"/>
  <c r="Q313" i="1"/>
  <c r="V313" i="1" s="1"/>
  <c r="U313" i="1"/>
  <c r="T313" i="1"/>
  <c r="S313" i="1"/>
  <c r="R313" i="1"/>
  <c r="K313" i="1"/>
  <c r="Q314" i="1"/>
  <c r="V314" i="1" s="1"/>
  <c r="U314" i="1"/>
  <c r="T314" i="1"/>
  <c r="S314" i="1"/>
  <c r="R314" i="1"/>
  <c r="K314" i="1"/>
  <c r="Q327" i="1"/>
  <c r="V327" i="1" s="1"/>
  <c r="U327" i="1"/>
  <c r="T327" i="1"/>
  <c r="S327" i="1"/>
  <c r="R327" i="1"/>
  <c r="K327" i="1"/>
  <c r="Q166" i="1"/>
  <c r="V166" i="1" s="1"/>
  <c r="U166" i="1"/>
  <c r="T166" i="1"/>
  <c r="S166" i="1"/>
  <c r="R166" i="1"/>
  <c r="K166" i="1"/>
  <c r="Q126" i="1"/>
  <c r="V126" i="1" s="1"/>
  <c r="U126" i="1"/>
  <c r="T126" i="1"/>
  <c r="S126" i="1"/>
  <c r="R126" i="1"/>
  <c r="K126" i="1"/>
  <c r="Q299" i="1"/>
  <c r="V299" i="1" s="1"/>
  <c r="U299" i="1"/>
  <c r="T299" i="1"/>
  <c r="S299" i="1"/>
  <c r="R299" i="1"/>
  <c r="K299" i="1"/>
  <c r="Q204" i="1"/>
  <c r="V204" i="1" s="1"/>
  <c r="U204" i="1"/>
  <c r="T204" i="1"/>
  <c r="S204" i="1"/>
  <c r="R204" i="1"/>
  <c r="K204" i="1"/>
  <c r="Q276" i="1"/>
  <c r="V276" i="1" s="1"/>
  <c r="U276" i="1"/>
  <c r="T276" i="1"/>
  <c r="S276" i="1"/>
  <c r="R276" i="1"/>
  <c r="K276" i="1"/>
  <c r="Q255" i="1"/>
  <c r="V255" i="1" s="1"/>
  <c r="U255" i="1"/>
  <c r="T255" i="1"/>
  <c r="S255" i="1"/>
  <c r="R255" i="1"/>
  <c r="K255" i="1"/>
  <c r="Q256" i="1"/>
  <c r="V256" i="1" s="1"/>
  <c r="U256" i="1"/>
  <c r="T256" i="1"/>
  <c r="S256" i="1"/>
  <c r="R256" i="1"/>
  <c r="K256" i="1"/>
  <c r="Q127" i="1"/>
  <c r="V127" i="1" s="1"/>
  <c r="U127" i="1"/>
  <c r="T127" i="1"/>
  <c r="S127" i="1"/>
  <c r="R127" i="1"/>
  <c r="K127" i="1"/>
  <c r="Q272" i="1"/>
  <c r="V272" i="1" s="1"/>
  <c r="U272" i="1"/>
  <c r="T272" i="1"/>
  <c r="S272" i="1"/>
  <c r="R272" i="1"/>
  <c r="K272" i="1"/>
  <c r="Q263" i="1"/>
  <c r="V263" i="1" s="1"/>
  <c r="U263" i="1"/>
  <c r="T263" i="1"/>
  <c r="S263" i="1"/>
  <c r="R263" i="1"/>
  <c r="K263" i="1"/>
  <c r="Q474" i="1"/>
  <c r="V474" i="1" s="1"/>
  <c r="U474" i="1"/>
  <c r="T474" i="1"/>
  <c r="S474" i="1"/>
  <c r="R474" i="1"/>
  <c r="K474" i="1"/>
  <c r="Q103" i="1"/>
  <c r="V103" i="1" s="1"/>
  <c r="U103" i="1"/>
  <c r="T103" i="1"/>
  <c r="S103" i="1"/>
  <c r="R103" i="1"/>
  <c r="K103" i="1"/>
  <c r="Q93" i="1"/>
  <c r="V93" i="1" s="1"/>
  <c r="U93" i="1"/>
  <c r="T93" i="1"/>
  <c r="S93" i="1"/>
  <c r="R93" i="1"/>
  <c r="K93" i="1"/>
  <c r="Q105" i="1"/>
  <c r="V105" i="1" s="1"/>
  <c r="U105" i="1"/>
  <c r="T105" i="1"/>
  <c r="S105" i="1"/>
  <c r="R105" i="1"/>
  <c r="K105" i="1"/>
  <c r="Q132" i="1"/>
  <c r="V132" i="1" s="1"/>
  <c r="U132" i="1"/>
  <c r="T132" i="1"/>
  <c r="S132" i="1"/>
  <c r="R132" i="1"/>
  <c r="K132" i="1"/>
  <c r="Q347" i="1"/>
  <c r="V347" i="1" s="1"/>
  <c r="U347" i="1"/>
  <c r="T347" i="1"/>
  <c r="S347" i="1"/>
  <c r="R347" i="1"/>
  <c r="K347" i="1"/>
  <c r="Q301" i="1"/>
  <c r="V301" i="1" s="1"/>
  <c r="U301" i="1"/>
  <c r="T301" i="1"/>
  <c r="S301" i="1"/>
  <c r="R301" i="1"/>
  <c r="K301" i="1"/>
  <c r="K95" i="1"/>
  <c r="Q95" i="1"/>
  <c r="V95" i="1" s="1"/>
  <c r="U95" i="1"/>
  <c r="T95" i="1"/>
  <c r="S95" i="1"/>
  <c r="R95" i="1"/>
  <c r="Q98" i="1"/>
  <c r="V98" i="1" s="1"/>
  <c r="U98" i="1"/>
  <c r="T98" i="1"/>
  <c r="S98" i="1"/>
  <c r="R98" i="1"/>
  <c r="K98" i="1"/>
  <c r="Q430" i="1"/>
  <c r="V430" i="1" s="1"/>
  <c r="U430" i="1"/>
  <c r="T430" i="1"/>
  <c r="S430" i="1"/>
  <c r="R430" i="1"/>
  <c r="K430" i="1"/>
  <c r="Q249" i="1"/>
  <c r="V249" i="1" s="1"/>
  <c r="U249" i="1"/>
  <c r="T249" i="1"/>
  <c r="S249" i="1"/>
  <c r="R249" i="1"/>
  <c r="K249" i="1"/>
  <c r="Q97" i="1"/>
  <c r="V97" i="1" s="1"/>
  <c r="U97" i="1"/>
  <c r="T97" i="1"/>
  <c r="S97" i="1"/>
  <c r="R97" i="1"/>
  <c r="K97" i="1"/>
  <c r="Q107" i="1"/>
  <c r="V107" i="1" s="1"/>
  <c r="U107" i="1"/>
  <c r="T107" i="1"/>
  <c r="S107" i="1"/>
  <c r="R107" i="1"/>
  <c r="K107" i="1"/>
  <c r="Q283" i="1"/>
  <c r="V283" i="1" s="1"/>
  <c r="U283" i="1"/>
  <c r="T283" i="1"/>
  <c r="S283" i="1"/>
  <c r="R283" i="1"/>
  <c r="K283" i="1"/>
  <c r="Q312" i="1"/>
  <c r="V312" i="1" s="1"/>
  <c r="U312" i="1"/>
  <c r="T312" i="1"/>
  <c r="S312" i="1"/>
  <c r="R312" i="1"/>
  <c r="K312" i="1"/>
  <c r="Q471" i="1"/>
  <c r="V471" i="1" s="1"/>
  <c r="U471" i="1"/>
  <c r="T471" i="1"/>
  <c r="S471" i="1"/>
  <c r="R471" i="1"/>
  <c r="K471" i="1"/>
  <c r="Q318" i="1"/>
  <c r="V318" i="1" s="1"/>
  <c r="U318" i="1"/>
  <c r="T318" i="1"/>
  <c r="S318" i="1"/>
  <c r="R318" i="1"/>
  <c r="K318" i="1"/>
  <c r="Q344" i="1"/>
  <c r="V344" i="1" s="1"/>
  <c r="U344" i="1"/>
  <c r="T344" i="1"/>
  <c r="S344" i="1"/>
  <c r="R344" i="1"/>
  <c r="K344" i="1"/>
  <c r="Q243" i="1"/>
  <c r="V243" i="1" s="1"/>
  <c r="U243" i="1"/>
  <c r="T243" i="1"/>
  <c r="S243" i="1"/>
  <c r="R243" i="1"/>
  <c r="K243" i="1"/>
  <c r="Q133" i="1"/>
  <c r="V133" i="1" s="1"/>
  <c r="U133" i="1"/>
  <c r="T133" i="1"/>
  <c r="S133" i="1"/>
  <c r="R133" i="1"/>
  <c r="K133" i="1"/>
  <c r="Q211" i="1"/>
  <c r="V211" i="1" s="1"/>
  <c r="U211" i="1"/>
  <c r="T211" i="1"/>
  <c r="S211" i="1"/>
  <c r="R211" i="1"/>
  <c r="K211" i="1"/>
  <c r="Q102" i="1"/>
  <c r="V102" i="1" s="1"/>
  <c r="U102" i="1"/>
  <c r="T102" i="1"/>
  <c r="S102" i="1"/>
  <c r="R102" i="1"/>
  <c r="K102" i="1"/>
  <c r="Q94" i="1"/>
  <c r="V94" i="1" s="1"/>
  <c r="U94" i="1"/>
  <c r="T94" i="1"/>
  <c r="S94" i="1"/>
  <c r="R94" i="1"/>
  <c r="K94" i="1"/>
  <c r="Q96" i="1"/>
  <c r="V96" i="1" s="1"/>
  <c r="U96" i="1"/>
  <c r="T96" i="1"/>
  <c r="S96" i="1"/>
  <c r="R96" i="1"/>
  <c r="K96" i="1"/>
  <c r="Q794" i="1"/>
  <c r="V794" i="1" s="1"/>
  <c r="U794" i="1"/>
  <c r="T794" i="1"/>
  <c r="S794" i="1"/>
  <c r="R794" i="1"/>
  <c r="K794" i="1"/>
  <c r="Q5" i="1"/>
  <c r="V5" i="1" s="1"/>
  <c r="U5" i="1"/>
  <c r="T5" i="1"/>
  <c r="S5" i="1"/>
  <c r="R5" i="1"/>
  <c r="K5" i="1"/>
  <c r="J1" i="1"/>
  <c r="T561" i="1" l="1"/>
  <c r="H1" i="1"/>
  <c r="S561" i="1"/>
  <c r="U561" i="1"/>
  <c r="K561" i="1"/>
  <c r="Q561" i="1"/>
  <c r="V561" i="1" s="1"/>
  <c r="T605" i="1"/>
  <c r="S469" i="1"/>
  <c r="S605" i="1"/>
  <c r="K469" i="1"/>
  <c r="R469" i="1"/>
  <c r="K605" i="1"/>
  <c r="R605" i="1"/>
  <c r="K1" i="1"/>
  <c r="U469" i="1"/>
  <c r="Q469" i="1"/>
  <c r="V469" i="1" s="1"/>
  <c r="Q1" i="1" s="1"/>
  <c r="U605" i="1"/>
  <c r="N1" i="1"/>
  <c r="M1" i="1" l="1"/>
  <c r="O1" i="1"/>
  <c r="L1" i="1"/>
</calcChain>
</file>

<file path=xl/sharedStrings.xml><?xml version="1.0" encoding="utf-8"?>
<sst xmlns="http://schemas.openxmlformats.org/spreadsheetml/2006/main" count="4568" uniqueCount="123">
  <si>
    <t>County</t>
  </si>
  <si>
    <t>Variety</t>
  </si>
  <si>
    <t>Lint Pounds</t>
  </si>
  <si>
    <t>Bales</t>
  </si>
  <si>
    <t>Acres</t>
  </si>
  <si>
    <t>Staple</t>
  </si>
  <si>
    <t>MIC</t>
  </si>
  <si>
    <t>Price</t>
  </si>
  <si>
    <t>Gross Value/Ac</t>
  </si>
  <si>
    <t>Yield / Acre</t>
  </si>
  <si>
    <t>Staple Avg</t>
  </si>
  <si>
    <t>MIC Avg</t>
  </si>
  <si>
    <t>Strength Avg</t>
  </si>
  <si>
    <t>Price Avg</t>
  </si>
  <si>
    <t>Gross Value Avg</t>
  </si>
  <si>
    <t>Subtotals and Weighted Averages</t>
  </si>
  <si>
    <t>Str</t>
  </si>
  <si>
    <t>Irr. Type</t>
  </si>
  <si>
    <t>Gaines</t>
  </si>
  <si>
    <t>Dryland</t>
  </si>
  <si>
    <t>Lubbock</t>
  </si>
  <si>
    <t>Drip</t>
  </si>
  <si>
    <t>Dawson</t>
  </si>
  <si>
    <t>Lynn</t>
  </si>
  <si>
    <t>Floyd</t>
  </si>
  <si>
    <t>Terry</t>
  </si>
  <si>
    <t>Martin</t>
  </si>
  <si>
    <t>Hale</t>
  </si>
  <si>
    <t>Briscoe</t>
  </si>
  <si>
    <t>Wilbarger</t>
  </si>
  <si>
    <t>Hall</t>
  </si>
  <si>
    <t>Yoakum</t>
  </si>
  <si>
    <t>Collingsworth</t>
  </si>
  <si>
    <t>Childress</t>
  </si>
  <si>
    <t>Fisher</t>
  </si>
  <si>
    <t>Carson</t>
  </si>
  <si>
    <t>Moore</t>
  </si>
  <si>
    <t>Donley</t>
  </si>
  <si>
    <t>Mitchell</t>
  </si>
  <si>
    <t>Year</t>
  </si>
  <si>
    <t>State</t>
  </si>
  <si>
    <t>Pivot</t>
  </si>
  <si>
    <t>MO</t>
  </si>
  <si>
    <t>Pemiscot</t>
  </si>
  <si>
    <t>TX</t>
  </si>
  <si>
    <t>OK</t>
  </si>
  <si>
    <t>Hockley</t>
  </si>
  <si>
    <t>Swisher</t>
  </si>
  <si>
    <t>Lamb</t>
  </si>
  <si>
    <t>Pivot - LW</t>
  </si>
  <si>
    <t>Cochran</t>
  </si>
  <si>
    <t>Cottle</t>
  </si>
  <si>
    <t>NG 4111 RF</t>
  </si>
  <si>
    <t>Hutchinson</t>
  </si>
  <si>
    <t>Sherman</t>
  </si>
  <si>
    <t>AZ</t>
  </si>
  <si>
    <t>NG 1511 B2RF</t>
  </si>
  <si>
    <t>Jackson</t>
  </si>
  <si>
    <t>TN</t>
  </si>
  <si>
    <t>Dyer</t>
  </si>
  <si>
    <t>AM UA48</t>
  </si>
  <si>
    <t>Caddo</t>
  </si>
  <si>
    <t>Turn Out</t>
  </si>
  <si>
    <t>Grady</t>
  </si>
  <si>
    <t>Tom Green</t>
  </si>
  <si>
    <t>Haskell</t>
  </si>
  <si>
    <t>NM</t>
  </si>
  <si>
    <t>Dickens</t>
  </si>
  <si>
    <t>Beckham</t>
  </si>
  <si>
    <t>NG 3306 B2RF</t>
  </si>
  <si>
    <t>Lea</t>
  </si>
  <si>
    <t>Wichita</t>
  </si>
  <si>
    <t>Jones</t>
  </si>
  <si>
    <t>GA</t>
  </si>
  <si>
    <t>NG 3406 B2XF</t>
  </si>
  <si>
    <t>NG 5007 B2XF</t>
  </si>
  <si>
    <t>Water (GPA)</t>
  </si>
  <si>
    <t>Harvest Method</t>
  </si>
  <si>
    <t>Picked</t>
  </si>
  <si>
    <t>Stripped</t>
  </si>
  <si>
    <t>NG 3405 B2XF</t>
  </si>
  <si>
    <t>NG 3522 B2XF</t>
  </si>
  <si>
    <t>NG 3500 XF</t>
  </si>
  <si>
    <t>NG 4545 B2XF</t>
  </si>
  <si>
    <t>NG 3517 B2XF</t>
  </si>
  <si>
    <t>Washita</t>
  </si>
  <si>
    <t>Pinal</t>
  </si>
  <si>
    <t>Crosby</t>
  </si>
  <si>
    <t>Colquitt</t>
  </si>
  <si>
    <t>Hansford</t>
  </si>
  <si>
    <t>Howard</t>
  </si>
  <si>
    <t>Scurry</t>
  </si>
  <si>
    <t>Worth</t>
  </si>
  <si>
    <t>NG 4689 B2XF</t>
  </si>
  <si>
    <t>NG 3640 XF</t>
  </si>
  <si>
    <t>SC</t>
  </si>
  <si>
    <t>Barnwell</t>
  </si>
  <si>
    <t>NG 3699 B2XF</t>
  </si>
  <si>
    <t>Ochiltree</t>
  </si>
  <si>
    <t>Garza</t>
  </si>
  <si>
    <t>NG 4012 B2RF</t>
  </si>
  <si>
    <t>Hardeman</t>
  </si>
  <si>
    <t>NG 4601 B2XF</t>
  </si>
  <si>
    <t>Nolan</t>
  </si>
  <si>
    <t>Gibson</t>
  </si>
  <si>
    <t xml:space="preserve">Tom Green </t>
  </si>
  <si>
    <t>Bailey</t>
  </si>
  <si>
    <t>Borden</t>
  </si>
  <si>
    <t>Wheeler</t>
  </si>
  <si>
    <t>Harmon</t>
  </si>
  <si>
    <t>Dallam</t>
  </si>
  <si>
    <t xml:space="preserve">Hartley </t>
  </si>
  <si>
    <t>Deaf Smith</t>
  </si>
  <si>
    <t>Irr - Row</t>
  </si>
  <si>
    <t>KS</t>
  </si>
  <si>
    <t>Pratt</t>
  </si>
  <si>
    <t>NG 1551 B2RF</t>
  </si>
  <si>
    <t>Runnells</t>
  </si>
  <si>
    <t>Sumner</t>
  </si>
  <si>
    <t>Irrigated</t>
  </si>
  <si>
    <t>Foard</t>
  </si>
  <si>
    <t>Randall</t>
  </si>
  <si>
    <t xml:space="preserve">Gaines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</si>
</sst>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&quot;$&quot;#,##0.00"/>
    <numFmt numFmtId="167" formatCode="0.0"/>
  </numFmts>
  <fonts count="4" x14ac:knownFonts="1">
    <font>
      <sz val="10"/>
      <name val="Comic Sans MS"/>
    </font>
    <font>
      <sz val="10"/>
      <name val="Comic Sans MS"/>
      <family val="4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165" fontId="2" fillId="0" borderId="0" xfId="1" applyNumberFormat="1" applyFont="1" applyAlignment="1">
      <alignment vertical="center"/>
    </xf>
    <xf numFmtId="167" fontId="2" fillId="0" borderId="0" xfId="1" applyNumberFormat="1" applyFont="1" applyAlignment="1">
      <alignment vertical="center"/>
    </xf>
    <xf numFmtId="164" fontId="2" fillId="0" borderId="0" xfId="2" applyNumberFormat="1" applyFont="1" applyAlignment="1">
      <alignment vertical="center"/>
    </xf>
    <xf numFmtId="2" fontId="2" fillId="0" borderId="0" xfId="2" applyNumberFormat="1" applyFont="1" applyAlignment="1">
      <alignment vertical="center"/>
    </xf>
    <xf numFmtId="166" fontId="2" fillId="0" borderId="0" xfId="2" applyNumberFormat="1" applyFont="1" applyAlignment="1">
      <alignment vertical="center"/>
    </xf>
    <xf numFmtId="165" fontId="2" fillId="0" borderId="0" xfId="1" applyNumberFormat="1" applyFont="1" applyProtection="1"/>
    <xf numFmtId="0" fontId="2" fillId="0" borderId="0" xfId="0" applyFont="1" applyProtection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5" fontId="3" fillId="0" borderId="0" xfId="1" applyNumberFormat="1" applyFont="1" applyAlignment="1" applyProtection="1">
      <alignment horizontal="center" vertical="center" wrapText="1"/>
    </xf>
    <xf numFmtId="2" fontId="3" fillId="0" borderId="0" xfId="0" applyNumberFormat="1" applyFont="1" applyAlignment="1" applyProtection="1">
      <alignment horizontal="center" vertical="center" wrapText="1"/>
    </xf>
    <xf numFmtId="165" fontId="2" fillId="0" borderId="0" xfId="1" applyNumberFormat="1" applyFont="1"/>
    <xf numFmtId="167" fontId="2" fillId="0" borderId="0" xfId="0" applyNumberFormat="1" applyFont="1"/>
    <xf numFmtId="164" fontId="2" fillId="0" borderId="0" xfId="0" applyNumberFormat="1" applyFont="1"/>
    <xf numFmtId="2" fontId="2" fillId="0" borderId="0" xfId="0" applyNumberFormat="1" applyFont="1"/>
    <xf numFmtId="166" fontId="2" fillId="0" borderId="0" xfId="0" applyNumberFormat="1" applyFont="1"/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3" fontId="2" fillId="0" borderId="0" xfId="0" applyNumberFormat="1" applyFont="1"/>
    <xf numFmtId="3" fontId="2" fillId="0" borderId="0" xfId="1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/>
    <xf numFmtId="165" fontId="3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  <pageSetUpPr fitToPage="1"/>
  </sheetPr>
  <dimension ref="A1:W911"/>
  <sheetViews>
    <sheetView tabSelected="1" zoomScaleNormal="100" workbookViewId="0">
      <pane ySplit="2" topLeftCell="A3" activePane="bottomLeft" state="frozen"/>
      <selection pane="bottomLeft" sqref="A1:Q911"/>
    </sheetView>
  </sheetViews>
  <sheetFormatPr defaultColWidth="8.875" defaultRowHeight="13.15" x14ac:dyDescent="0.4"/>
  <cols>
    <col min="1" max="1" width="8.125" style="30" customWidth="1"/>
    <col min="2" max="2" width="9" style="30" customWidth="1"/>
    <col min="3" max="3" width="6.75" style="23" customWidth="1"/>
    <col min="4" max="4" width="10.625" style="22" customWidth="1"/>
    <col min="5" max="5" width="8.5" style="1" bestFit="1" customWidth="1"/>
    <col min="6" max="6" width="11.125" style="1" bestFit="1" customWidth="1"/>
    <col min="7" max="7" width="12.625" style="28" customWidth="1"/>
    <col min="8" max="8" width="10.5" style="24" customWidth="1"/>
    <col min="9" max="9" width="7.875" style="1" customWidth="1"/>
    <col min="10" max="10" width="8.875" style="17" customWidth="1"/>
    <col min="11" max="11" width="8.875" style="24"/>
    <col min="12" max="12" width="6.875" style="18" customWidth="1"/>
    <col min="13" max="13" width="6.375" style="18" customWidth="1"/>
    <col min="14" max="14" width="5.875" style="18" customWidth="1"/>
    <col min="15" max="15" width="7.375" style="19" customWidth="1"/>
    <col min="16" max="16" width="9.375" style="20" hidden="1" customWidth="1"/>
    <col min="17" max="17" width="12.25" style="21" customWidth="1"/>
    <col min="18" max="18" width="10.875" style="7" hidden="1" customWidth="1"/>
    <col min="19" max="19" width="9.875" style="8" hidden="1" customWidth="1"/>
    <col min="20" max="20" width="11.125" style="8" hidden="1" customWidth="1"/>
    <col min="21" max="21" width="8.5" style="8" hidden="1" customWidth="1"/>
    <col min="22" max="22" width="12.125" style="8" hidden="1" customWidth="1"/>
    <col min="23" max="24" width="14" style="1" customWidth="1"/>
    <col min="25" max="25" width="13.875" style="1" customWidth="1"/>
    <col min="26" max="26" width="14" style="1" customWidth="1"/>
    <col min="27" max="28" width="14.125" style="1" customWidth="1"/>
    <col min="29" max="29" width="14.375" style="1" customWidth="1"/>
    <col min="30" max="16384" width="8.875" style="1"/>
  </cols>
  <sheetData>
    <row r="1" spans="1:22" ht="29.25" customHeight="1" x14ac:dyDescent="0.4">
      <c r="F1" s="33" t="s">
        <v>15</v>
      </c>
      <c r="G1" s="34"/>
      <c r="H1" s="25">
        <f>SUBTOTAL(9,H2:H64876)</f>
        <v>100654304.3</v>
      </c>
      <c r="I1" s="2">
        <f>SUBTOTAL(9,I2:I64876)</f>
        <v>203401</v>
      </c>
      <c r="J1" s="2">
        <f>SUBTOTAL(9,J2:J64876)</f>
        <v>99429.83</v>
      </c>
      <c r="K1" s="25">
        <f>SUBTOTAL(9,H2:H64876)/SUBTOTAL(9,J2:J64876)</f>
        <v>1012.3149592028871</v>
      </c>
      <c r="L1" s="3">
        <f>SUBTOTAL(9,R2:R3618)/SUBTOTAL(9,H2:H3618)</f>
        <v>36.134677405892084</v>
      </c>
      <c r="M1" s="3">
        <f>SUBTOTAL(9,S2:S64876)/SUBTOTAL(9,$H2:$H64876)</f>
        <v>4.2993325633010269</v>
      </c>
      <c r="N1" s="3">
        <f>SUBTOTAL(9,T2:T64876)/SUBTOTAL(9,$H2:$H64876)</f>
        <v>30.237798748731723</v>
      </c>
      <c r="O1" s="4">
        <f>SUBTOTAL(9,U2:U64876)/SUBTOTAL(9,$H2:$H64876)</f>
        <v>0.55159228418073603</v>
      </c>
      <c r="P1" s="5"/>
      <c r="Q1" s="6">
        <f>SUBTOTAL(9,V2:V64876)/SUBTOTAL(9,$H2:$H64876)</f>
        <v>686.38710292371945</v>
      </c>
    </row>
    <row r="2" spans="1:22" ht="26.25" x14ac:dyDescent="0.4">
      <c r="A2" s="9" t="s">
        <v>39</v>
      </c>
      <c r="B2" s="31" t="s">
        <v>17</v>
      </c>
      <c r="C2" s="11" t="s">
        <v>76</v>
      </c>
      <c r="D2" s="10" t="s">
        <v>77</v>
      </c>
      <c r="E2" s="10" t="s">
        <v>40</v>
      </c>
      <c r="F2" s="10" t="s">
        <v>0</v>
      </c>
      <c r="G2" s="10" t="s">
        <v>1</v>
      </c>
      <c r="H2" s="27" t="s">
        <v>2</v>
      </c>
      <c r="I2" s="10" t="s">
        <v>3</v>
      </c>
      <c r="J2" s="29" t="s">
        <v>4</v>
      </c>
      <c r="K2" s="26" t="s">
        <v>9</v>
      </c>
      <c r="L2" s="11" t="s">
        <v>5</v>
      </c>
      <c r="M2" s="11" t="s">
        <v>6</v>
      </c>
      <c r="N2" s="11" t="s">
        <v>16</v>
      </c>
      <c r="O2" s="12" t="s">
        <v>7</v>
      </c>
      <c r="P2" s="13" t="s">
        <v>62</v>
      </c>
      <c r="Q2" s="14" t="s">
        <v>8</v>
      </c>
      <c r="R2" s="15" t="s">
        <v>10</v>
      </c>
      <c r="S2" s="16" t="s">
        <v>11</v>
      </c>
      <c r="T2" s="16" t="s">
        <v>12</v>
      </c>
      <c r="U2" s="16" t="s">
        <v>13</v>
      </c>
      <c r="V2" s="16" t="s">
        <v>14</v>
      </c>
    </row>
    <row r="3" spans="1:22" x14ac:dyDescent="0.4">
      <c r="A3" s="22">
        <v>2016</v>
      </c>
      <c r="B3" s="22" t="s">
        <v>41</v>
      </c>
      <c r="C3" s="23">
        <v>5</v>
      </c>
      <c r="D3" s="22" t="s">
        <v>78</v>
      </c>
      <c r="E3" s="1" t="s">
        <v>45</v>
      </c>
      <c r="F3" s="1" t="s">
        <v>68</v>
      </c>
      <c r="G3" s="28" t="s">
        <v>74</v>
      </c>
      <c r="H3" s="24">
        <v>94338</v>
      </c>
      <c r="I3" s="1">
        <v>186</v>
      </c>
      <c r="J3" s="17">
        <v>58</v>
      </c>
      <c r="K3" s="24">
        <f t="shared" ref="K3:K66" si="0">IF(J3="",0,H3/J3)</f>
        <v>1626.5172413793102</v>
      </c>
      <c r="L3" s="18">
        <v>36.9</v>
      </c>
      <c r="M3" s="18">
        <v>3.86</v>
      </c>
      <c r="N3" s="18">
        <v>29.1</v>
      </c>
      <c r="O3" s="19">
        <v>0.56850000000000001</v>
      </c>
      <c r="Q3" s="21">
        <f t="shared" ref="Q3:Q66" si="1">IF(J3="",0,O3*H3/J3)</f>
        <v>924.67505172413792</v>
      </c>
      <c r="R3" s="7">
        <f t="shared" ref="R3:R66" si="2">$H3*L3</f>
        <v>3481072.1999999997</v>
      </c>
      <c r="S3" s="8">
        <f t="shared" ref="S3:S66" si="3">$H3*M3</f>
        <v>364144.68</v>
      </c>
      <c r="T3" s="8">
        <f t="shared" ref="T3:T66" si="4">$H3*N3</f>
        <v>2745235.8000000003</v>
      </c>
      <c r="U3" s="8">
        <f t="shared" ref="U3:U66" si="5">$H3*O3</f>
        <v>53631.152999999998</v>
      </c>
      <c r="V3" s="8">
        <f t="shared" ref="V3:V66" si="6">$H3*Q3</f>
        <v>87231995.02955173</v>
      </c>
    </row>
    <row r="4" spans="1:22" x14ac:dyDescent="0.4">
      <c r="A4" s="22">
        <v>2016</v>
      </c>
      <c r="B4" s="22" t="s">
        <v>41</v>
      </c>
      <c r="D4" s="22" t="s">
        <v>78</v>
      </c>
      <c r="E4" s="1" t="s">
        <v>45</v>
      </c>
      <c r="F4" s="1" t="s">
        <v>68</v>
      </c>
      <c r="G4" s="28" t="s">
        <v>74</v>
      </c>
      <c r="H4" s="24">
        <v>188497</v>
      </c>
      <c r="I4" s="1">
        <v>374</v>
      </c>
      <c r="J4" s="17">
        <v>125</v>
      </c>
      <c r="K4" s="24">
        <f t="shared" si="0"/>
        <v>1507.9760000000001</v>
      </c>
      <c r="L4" s="18">
        <v>36.6</v>
      </c>
      <c r="M4" s="18">
        <v>3.81</v>
      </c>
      <c r="N4" s="18">
        <v>29.4</v>
      </c>
      <c r="O4" s="19">
        <v>0.57210000000000005</v>
      </c>
      <c r="Q4" s="21">
        <f t="shared" si="1"/>
        <v>862.71306960000004</v>
      </c>
      <c r="R4" s="7">
        <f t="shared" si="2"/>
        <v>6898990.2000000002</v>
      </c>
      <c r="S4" s="8">
        <f t="shared" si="3"/>
        <v>718173.57000000007</v>
      </c>
      <c r="T4" s="8">
        <f t="shared" si="4"/>
        <v>5541811.7999999998</v>
      </c>
      <c r="U4" s="8">
        <f t="shared" si="5"/>
        <v>107839.13370000001</v>
      </c>
      <c r="V4" s="8">
        <f t="shared" si="6"/>
        <v>162618825.4803912</v>
      </c>
    </row>
    <row r="5" spans="1:22" x14ac:dyDescent="0.4">
      <c r="A5" s="22">
        <v>2016</v>
      </c>
      <c r="B5" s="22" t="s">
        <v>41</v>
      </c>
      <c r="D5" s="22" t="s">
        <v>78</v>
      </c>
      <c r="E5" s="1" t="s">
        <v>73</v>
      </c>
      <c r="F5" s="1" t="s">
        <v>88</v>
      </c>
      <c r="G5" s="28" t="s">
        <v>75</v>
      </c>
      <c r="H5" s="24">
        <v>41621</v>
      </c>
      <c r="I5" s="1">
        <v>86</v>
      </c>
      <c r="J5" s="17">
        <v>28</v>
      </c>
      <c r="K5" s="24">
        <f t="shared" si="0"/>
        <v>1486.4642857142858</v>
      </c>
      <c r="L5" s="18">
        <v>36.49</v>
      </c>
      <c r="M5" s="18">
        <v>4.45</v>
      </c>
      <c r="N5" s="18">
        <v>27.35</v>
      </c>
      <c r="O5" s="19">
        <v>0.56110000000000004</v>
      </c>
      <c r="Q5" s="21">
        <f t="shared" si="1"/>
        <v>834.05511071428577</v>
      </c>
      <c r="R5" s="7">
        <f t="shared" si="2"/>
        <v>1518750.29</v>
      </c>
      <c r="S5" s="8">
        <f t="shared" si="3"/>
        <v>185213.45</v>
      </c>
      <c r="T5" s="8">
        <f t="shared" si="4"/>
        <v>1138334.3500000001</v>
      </c>
      <c r="U5" s="8">
        <f t="shared" si="5"/>
        <v>23353.543100000003</v>
      </c>
      <c r="V5" s="8">
        <f t="shared" si="6"/>
        <v>34714207.763039291</v>
      </c>
    </row>
    <row r="6" spans="1:22" x14ac:dyDescent="0.4">
      <c r="A6" s="22">
        <v>2016</v>
      </c>
      <c r="B6" s="22" t="s">
        <v>41</v>
      </c>
      <c r="D6" s="22" t="s">
        <v>78</v>
      </c>
      <c r="E6" s="1" t="s">
        <v>44</v>
      </c>
      <c r="F6" s="1" t="s">
        <v>22</v>
      </c>
      <c r="G6" s="28" t="s">
        <v>75</v>
      </c>
      <c r="H6" s="24">
        <v>210733</v>
      </c>
      <c r="I6" s="1">
        <v>427</v>
      </c>
      <c r="J6" s="17">
        <v>112</v>
      </c>
      <c r="K6" s="24">
        <f t="shared" si="0"/>
        <v>1881.5446428571429</v>
      </c>
      <c r="L6" s="18">
        <v>36.17</v>
      </c>
      <c r="M6" s="18">
        <v>4.3099999999999996</v>
      </c>
      <c r="N6" s="18">
        <v>27.17</v>
      </c>
      <c r="O6" s="19">
        <v>0.56950000000000001</v>
      </c>
      <c r="Q6" s="21">
        <f t="shared" si="1"/>
        <v>1071.5396741071429</v>
      </c>
      <c r="R6" s="7">
        <f t="shared" si="2"/>
        <v>7622212.6100000003</v>
      </c>
      <c r="S6" s="8">
        <f t="shared" si="3"/>
        <v>908259.22999999986</v>
      </c>
      <c r="T6" s="8">
        <f t="shared" si="4"/>
        <v>5725615.6100000003</v>
      </c>
      <c r="U6" s="8">
        <f t="shared" si="5"/>
        <v>120012.44350000001</v>
      </c>
      <c r="V6" s="8">
        <f t="shared" si="6"/>
        <v>225808770.14362055</v>
      </c>
    </row>
    <row r="7" spans="1:22" x14ac:dyDescent="0.4">
      <c r="A7" s="30">
        <v>2016</v>
      </c>
      <c r="B7" s="30" t="s">
        <v>19</v>
      </c>
      <c r="D7" s="22" t="s">
        <v>79</v>
      </c>
      <c r="E7" s="1" t="s">
        <v>44</v>
      </c>
      <c r="F7" s="1" t="s">
        <v>106</v>
      </c>
      <c r="G7" s="28" t="s">
        <v>74</v>
      </c>
      <c r="H7" s="24">
        <v>64878</v>
      </c>
      <c r="I7" s="1">
        <v>132</v>
      </c>
      <c r="J7" s="17">
        <v>115</v>
      </c>
      <c r="K7" s="24">
        <f t="shared" si="0"/>
        <v>564.15652173913043</v>
      </c>
      <c r="L7" s="18">
        <v>35.299999999999997</v>
      </c>
      <c r="M7" s="18">
        <v>4.47</v>
      </c>
      <c r="N7" s="18">
        <v>28</v>
      </c>
      <c r="O7" s="19">
        <v>0.54379999999999995</v>
      </c>
      <c r="Q7" s="21">
        <f t="shared" si="1"/>
        <v>306.78831652173915</v>
      </c>
      <c r="R7" s="7">
        <f t="shared" si="2"/>
        <v>2290193.4</v>
      </c>
      <c r="S7" s="8">
        <f t="shared" si="3"/>
        <v>290004.65999999997</v>
      </c>
      <c r="T7" s="8">
        <f t="shared" si="4"/>
        <v>1816584</v>
      </c>
      <c r="U7" s="8">
        <f t="shared" si="5"/>
        <v>35280.6564</v>
      </c>
      <c r="V7" s="8">
        <f t="shared" si="6"/>
        <v>19903812.399297394</v>
      </c>
    </row>
    <row r="8" spans="1:22" x14ac:dyDescent="0.4">
      <c r="A8" s="22">
        <v>2016</v>
      </c>
      <c r="B8" s="22" t="s">
        <v>113</v>
      </c>
      <c r="D8" s="22" t="s">
        <v>79</v>
      </c>
      <c r="E8" s="1" t="s">
        <v>44</v>
      </c>
      <c r="F8" s="1" t="s">
        <v>28</v>
      </c>
      <c r="G8" s="28" t="s">
        <v>74</v>
      </c>
      <c r="H8" s="24">
        <v>89460</v>
      </c>
      <c r="I8" s="1">
        <v>183</v>
      </c>
      <c r="J8" s="17">
        <v>66</v>
      </c>
      <c r="K8" s="24">
        <f t="shared" si="0"/>
        <v>1355.4545454545455</v>
      </c>
      <c r="L8" s="18">
        <v>36.6</v>
      </c>
      <c r="M8" s="18">
        <v>4.41</v>
      </c>
      <c r="N8" s="18">
        <v>29</v>
      </c>
      <c r="O8" s="19">
        <v>0.57040000000000002</v>
      </c>
      <c r="Q8" s="21">
        <f t="shared" si="1"/>
        <v>773.15127272727284</v>
      </c>
      <c r="R8" s="7">
        <f t="shared" si="2"/>
        <v>3274236</v>
      </c>
      <c r="S8" s="8">
        <f t="shared" si="3"/>
        <v>394518.60000000003</v>
      </c>
      <c r="T8" s="8">
        <f t="shared" si="4"/>
        <v>2594340</v>
      </c>
      <c r="U8" s="8">
        <f t="shared" si="5"/>
        <v>51027.984000000004</v>
      </c>
      <c r="V8" s="8">
        <f t="shared" si="6"/>
        <v>69166112.858181834</v>
      </c>
    </row>
    <row r="9" spans="1:22" x14ac:dyDescent="0.4">
      <c r="A9" s="22">
        <v>2016</v>
      </c>
      <c r="B9" s="22" t="s">
        <v>113</v>
      </c>
      <c r="D9" s="22" t="s">
        <v>79</v>
      </c>
      <c r="E9" s="1" t="s">
        <v>44</v>
      </c>
      <c r="F9" s="1" t="s">
        <v>28</v>
      </c>
      <c r="G9" s="28" t="s">
        <v>74</v>
      </c>
      <c r="H9" s="24">
        <v>118063</v>
      </c>
      <c r="I9" s="1">
        <v>241</v>
      </c>
      <c r="J9" s="17">
        <v>75</v>
      </c>
      <c r="K9" s="24">
        <f t="shared" si="0"/>
        <v>1574.1733333333334</v>
      </c>
      <c r="L9" s="18">
        <v>36</v>
      </c>
      <c r="M9" s="18">
        <v>4.34</v>
      </c>
      <c r="N9" s="18">
        <v>27.6</v>
      </c>
      <c r="O9" s="19">
        <v>0.55930000000000002</v>
      </c>
      <c r="Q9" s="21">
        <f t="shared" si="1"/>
        <v>880.43514533333348</v>
      </c>
      <c r="R9" s="7">
        <f t="shared" si="2"/>
        <v>4250268</v>
      </c>
      <c r="S9" s="8">
        <f t="shared" si="3"/>
        <v>512393.42</v>
      </c>
      <c r="T9" s="8">
        <f t="shared" si="4"/>
        <v>3258538.8000000003</v>
      </c>
      <c r="U9" s="8">
        <f t="shared" si="5"/>
        <v>66032.635900000008</v>
      </c>
      <c r="V9" s="8">
        <f t="shared" si="6"/>
        <v>103946814.56348935</v>
      </c>
    </row>
    <row r="10" spans="1:22" x14ac:dyDescent="0.4">
      <c r="A10" s="22">
        <v>2016</v>
      </c>
      <c r="B10" s="22" t="s">
        <v>41</v>
      </c>
      <c r="D10" s="22" t="s">
        <v>78</v>
      </c>
      <c r="E10" s="1" t="s">
        <v>45</v>
      </c>
      <c r="F10" s="1" t="s">
        <v>61</v>
      </c>
      <c r="G10" s="28" t="s">
        <v>74</v>
      </c>
      <c r="H10" s="24">
        <v>184673</v>
      </c>
      <c r="I10" s="1">
        <v>382</v>
      </c>
      <c r="J10" s="17">
        <v>115</v>
      </c>
      <c r="K10" s="24">
        <f t="shared" si="0"/>
        <v>1605.8521739130435</v>
      </c>
      <c r="L10" s="18">
        <v>37.1</v>
      </c>
      <c r="M10" s="18">
        <v>3.81</v>
      </c>
      <c r="N10" s="18">
        <v>29.7</v>
      </c>
      <c r="O10" s="19">
        <v>0.5736</v>
      </c>
      <c r="Q10" s="21">
        <f t="shared" si="1"/>
        <v>921.11680695652171</v>
      </c>
      <c r="R10" s="7">
        <f t="shared" si="2"/>
        <v>6851368.2999999998</v>
      </c>
      <c r="S10" s="8">
        <f t="shared" si="3"/>
        <v>703604.13</v>
      </c>
      <c r="T10" s="8">
        <f t="shared" si="4"/>
        <v>5484788.0999999996</v>
      </c>
      <c r="U10" s="8">
        <f t="shared" si="5"/>
        <v>105928.4328</v>
      </c>
      <c r="V10" s="8">
        <f t="shared" si="6"/>
        <v>170105404.09108174</v>
      </c>
    </row>
    <row r="11" spans="1:22" x14ac:dyDescent="0.4">
      <c r="A11" s="22">
        <v>2016</v>
      </c>
      <c r="B11" s="22" t="s">
        <v>41</v>
      </c>
      <c r="D11" s="22" t="s">
        <v>78</v>
      </c>
      <c r="E11" s="1" t="s">
        <v>45</v>
      </c>
      <c r="F11" s="1" t="s">
        <v>61</v>
      </c>
      <c r="G11" s="28" t="s">
        <v>74</v>
      </c>
      <c r="H11" s="24">
        <v>202257</v>
      </c>
      <c r="I11" s="1">
        <v>422</v>
      </c>
      <c r="J11" s="17">
        <v>120</v>
      </c>
      <c r="K11" s="24">
        <f t="shared" si="0"/>
        <v>1685.4749999999999</v>
      </c>
      <c r="L11" s="18">
        <v>36.799999999999997</v>
      </c>
      <c r="M11" s="18">
        <v>3.7</v>
      </c>
      <c r="N11" s="18">
        <v>29.1</v>
      </c>
      <c r="O11" s="19">
        <v>0.57269999999999999</v>
      </c>
      <c r="Q11" s="21">
        <f t="shared" si="1"/>
        <v>965.27153250000003</v>
      </c>
      <c r="R11" s="7">
        <f t="shared" si="2"/>
        <v>7443057.5999999996</v>
      </c>
      <c r="S11" s="8">
        <f t="shared" si="3"/>
        <v>748350.9</v>
      </c>
      <c r="T11" s="8">
        <f t="shared" si="4"/>
        <v>5885678.7000000002</v>
      </c>
      <c r="U11" s="8">
        <f t="shared" si="5"/>
        <v>115832.5839</v>
      </c>
      <c r="V11" s="8">
        <f t="shared" si="6"/>
        <v>195232924.34885252</v>
      </c>
    </row>
    <row r="12" spans="1:22" x14ac:dyDescent="0.4">
      <c r="A12" s="22">
        <v>2016</v>
      </c>
      <c r="B12" s="22" t="s">
        <v>41</v>
      </c>
      <c r="D12" s="22" t="s">
        <v>78</v>
      </c>
      <c r="E12" s="1" t="s">
        <v>45</v>
      </c>
      <c r="F12" s="1" t="s">
        <v>61</v>
      </c>
      <c r="G12" s="28" t="s">
        <v>74</v>
      </c>
      <c r="H12" s="24">
        <v>199498</v>
      </c>
      <c r="I12" s="1">
        <v>413</v>
      </c>
      <c r="J12" s="17">
        <v>120</v>
      </c>
      <c r="K12" s="24">
        <f t="shared" si="0"/>
        <v>1662.4833333333333</v>
      </c>
      <c r="L12" s="18">
        <v>37</v>
      </c>
      <c r="M12" s="18">
        <v>4.01</v>
      </c>
      <c r="N12" s="18">
        <v>29.4</v>
      </c>
      <c r="O12" s="19">
        <v>0.57350000000000001</v>
      </c>
      <c r="Q12" s="21">
        <f t="shared" si="1"/>
        <v>953.43419166666672</v>
      </c>
      <c r="R12" s="7">
        <f t="shared" si="2"/>
        <v>7381426</v>
      </c>
      <c r="S12" s="8">
        <f t="shared" si="3"/>
        <v>799986.98</v>
      </c>
      <c r="T12" s="8">
        <f t="shared" si="4"/>
        <v>5865241.1999999993</v>
      </c>
      <c r="U12" s="8">
        <f t="shared" si="5"/>
        <v>114412.103</v>
      </c>
      <c r="V12" s="8">
        <f t="shared" si="6"/>
        <v>190208214.36911666</v>
      </c>
    </row>
    <row r="13" spans="1:22" x14ac:dyDescent="0.4">
      <c r="A13" s="22">
        <v>2016</v>
      </c>
      <c r="B13" s="22" t="s">
        <v>49</v>
      </c>
      <c r="D13" s="22" t="s">
        <v>78</v>
      </c>
      <c r="E13" s="1" t="s">
        <v>45</v>
      </c>
      <c r="F13" s="1" t="s">
        <v>61</v>
      </c>
      <c r="G13" s="28" t="s">
        <v>74</v>
      </c>
      <c r="H13" s="24">
        <v>47072</v>
      </c>
      <c r="I13" s="1">
        <v>97</v>
      </c>
      <c r="J13" s="17">
        <v>34</v>
      </c>
      <c r="K13" s="24">
        <f t="shared" si="0"/>
        <v>1384.4705882352941</v>
      </c>
      <c r="L13" s="18">
        <v>37.4</v>
      </c>
      <c r="M13" s="18">
        <v>4.2699999999999996</v>
      </c>
      <c r="N13" s="18">
        <v>31</v>
      </c>
      <c r="O13" s="19">
        <v>0.57620000000000005</v>
      </c>
      <c r="Q13" s="21">
        <f t="shared" si="1"/>
        <v>797.73195294117659</v>
      </c>
      <c r="R13" s="7">
        <f t="shared" si="2"/>
        <v>1760492.8</v>
      </c>
      <c r="S13" s="8">
        <f t="shared" si="3"/>
        <v>200997.43999999997</v>
      </c>
      <c r="T13" s="8">
        <f t="shared" si="4"/>
        <v>1459232</v>
      </c>
      <c r="U13" s="8">
        <f t="shared" si="5"/>
        <v>27122.886400000003</v>
      </c>
      <c r="V13" s="8">
        <f t="shared" si="6"/>
        <v>37550838.488847062</v>
      </c>
    </row>
    <row r="14" spans="1:22" x14ac:dyDescent="0.4">
      <c r="A14" s="22">
        <v>2016</v>
      </c>
      <c r="B14" s="22" t="s">
        <v>41</v>
      </c>
      <c r="D14" s="22" t="s">
        <v>78</v>
      </c>
      <c r="E14" s="1" t="s">
        <v>45</v>
      </c>
      <c r="F14" s="1" t="s">
        <v>61</v>
      </c>
      <c r="G14" s="28" t="s">
        <v>74</v>
      </c>
      <c r="H14" s="24">
        <v>114876</v>
      </c>
      <c r="I14" s="1">
        <v>236</v>
      </c>
      <c r="J14" s="17">
        <v>70</v>
      </c>
      <c r="K14" s="24">
        <f t="shared" si="0"/>
        <v>1641.0857142857142</v>
      </c>
      <c r="L14" s="18">
        <v>37.5</v>
      </c>
      <c r="M14" s="18">
        <v>3.74</v>
      </c>
      <c r="N14" s="18">
        <v>30</v>
      </c>
      <c r="O14" s="19">
        <v>0.56979999999999997</v>
      </c>
      <c r="Q14" s="21">
        <f t="shared" si="1"/>
        <v>935.09064000000001</v>
      </c>
      <c r="R14" s="7">
        <f t="shared" si="2"/>
        <v>4307850</v>
      </c>
      <c r="S14" s="8">
        <f t="shared" si="3"/>
        <v>429636.24000000005</v>
      </c>
      <c r="T14" s="8">
        <f t="shared" si="4"/>
        <v>3446280</v>
      </c>
      <c r="U14" s="8">
        <f t="shared" si="5"/>
        <v>65456.344799999999</v>
      </c>
      <c r="V14" s="8">
        <f t="shared" si="6"/>
        <v>107419472.36064</v>
      </c>
    </row>
    <row r="15" spans="1:22" x14ac:dyDescent="0.4">
      <c r="A15" s="22">
        <v>2016</v>
      </c>
      <c r="B15" s="22" t="s">
        <v>19</v>
      </c>
      <c r="D15" s="22" t="s">
        <v>79</v>
      </c>
      <c r="E15" s="1" t="s">
        <v>45</v>
      </c>
      <c r="F15" s="1" t="s">
        <v>68</v>
      </c>
      <c r="G15" s="28" t="s">
        <v>74</v>
      </c>
      <c r="H15" s="24">
        <v>119722</v>
      </c>
      <c r="I15" s="1">
        <v>236</v>
      </c>
      <c r="J15" s="17">
        <v>140</v>
      </c>
      <c r="K15" s="24">
        <f t="shared" si="0"/>
        <v>855.15714285714284</v>
      </c>
      <c r="L15" s="18">
        <v>36.200000000000003</v>
      </c>
      <c r="M15" s="18">
        <v>4.62</v>
      </c>
      <c r="N15" s="18">
        <v>28.7</v>
      </c>
      <c r="O15" s="19">
        <v>0.5464</v>
      </c>
      <c r="Q15" s="21">
        <f t="shared" si="1"/>
        <v>467.25786285714287</v>
      </c>
      <c r="R15" s="7">
        <f t="shared" si="2"/>
        <v>4333936.4000000004</v>
      </c>
      <c r="S15" s="8">
        <f t="shared" si="3"/>
        <v>553115.64</v>
      </c>
      <c r="T15" s="8">
        <f t="shared" si="4"/>
        <v>3436021.4</v>
      </c>
      <c r="U15" s="8">
        <f t="shared" si="5"/>
        <v>65416.1008</v>
      </c>
      <c r="V15" s="8">
        <f t="shared" si="6"/>
        <v>55941045.856982857</v>
      </c>
    </row>
    <row r="16" spans="1:22" x14ac:dyDescent="0.4">
      <c r="A16" s="22">
        <v>2016</v>
      </c>
      <c r="B16" s="22" t="s">
        <v>113</v>
      </c>
      <c r="D16" s="22" t="s">
        <v>78</v>
      </c>
      <c r="E16" s="1" t="s">
        <v>45</v>
      </c>
      <c r="F16" s="1" t="s">
        <v>61</v>
      </c>
      <c r="G16" s="28" t="s">
        <v>74</v>
      </c>
      <c r="H16" s="24">
        <v>348656</v>
      </c>
      <c r="I16" s="1">
        <v>727</v>
      </c>
      <c r="J16" s="17">
        <v>187</v>
      </c>
      <c r="K16" s="24">
        <f t="shared" si="0"/>
        <v>1864.4705882352941</v>
      </c>
      <c r="L16" s="18">
        <v>37.9</v>
      </c>
      <c r="M16" s="18">
        <v>4.45</v>
      </c>
      <c r="N16" s="18">
        <v>31.9</v>
      </c>
      <c r="O16" s="19">
        <v>0.57450000000000001</v>
      </c>
      <c r="Q16" s="21">
        <f t="shared" si="1"/>
        <v>1071.1383529411764</v>
      </c>
      <c r="R16" s="7">
        <f t="shared" si="2"/>
        <v>13214062.4</v>
      </c>
      <c r="S16" s="8">
        <f t="shared" si="3"/>
        <v>1551519.2</v>
      </c>
      <c r="T16" s="8">
        <f t="shared" si="4"/>
        <v>11122126.4</v>
      </c>
      <c r="U16" s="8">
        <f t="shared" si="5"/>
        <v>200302.872</v>
      </c>
      <c r="V16" s="8">
        <f t="shared" si="6"/>
        <v>373458813.58305883</v>
      </c>
    </row>
    <row r="17" spans="1:22" x14ac:dyDescent="0.4">
      <c r="A17" s="22">
        <v>2016</v>
      </c>
      <c r="B17" s="22" t="s">
        <v>41</v>
      </c>
      <c r="D17" s="22" t="s">
        <v>78</v>
      </c>
      <c r="E17" s="1" t="s">
        <v>45</v>
      </c>
      <c r="F17" s="1" t="s">
        <v>61</v>
      </c>
      <c r="G17" s="28" t="s">
        <v>74</v>
      </c>
      <c r="H17" s="24">
        <v>124851</v>
      </c>
      <c r="I17" s="1">
        <v>256</v>
      </c>
      <c r="J17" s="17">
        <v>63</v>
      </c>
      <c r="K17" s="24">
        <f t="shared" si="0"/>
        <v>1981.7619047619048</v>
      </c>
      <c r="L17" s="18">
        <v>37</v>
      </c>
      <c r="M17" s="18">
        <v>4.41</v>
      </c>
      <c r="N17" s="18">
        <v>30.2</v>
      </c>
      <c r="O17" s="19">
        <v>0.57550000000000001</v>
      </c>
      <c r="Q17" s="21">
        <f t="shared" si="1"/>
        <v>1140.5039761904761</v>
      </c>
      <c r="R17" s="7">
        <f t="shared" si="2"/>
        <v>4619487</v>
      </c>
      <c r="S17" s="8">
        <f t="shared" si="3"/>
        <v>550592.91</v>
      </c>
      <c r="T17" s="8">
        <f t="shared" si="4"/>
        <v>3770500.1999999997</v>
      </c>
      <c r="U17" s="8">
        <f t="shared" si="5"/>
        <v>71851.750499999995</v>
      </c>
      <c r="V17" s="8">
        <f t="shared" si="6"/>
        <v>142393061.93135715</v>
      </c>
    </row>
    <row r="18" spans="1:22" x14ac:dyDescent="0.4">
      <c r="A18" s="22">
        <v>2016</v>
      </c>
      <c r="B18" s="22" t="s">
        <v>19</v>
      </c>
      <c r="D18" s="22" t="s">
        <v>79</v>
      </c>
      <c r="E18" s="1" t="s">
        <v>44</v>
      </c>
      <c r="F18" s="1" t="s">
        <v>51</v>
      </c>
      <c r="G18" s="28" t="s">
        <v>69</v>
      </c>
      <c r="H18" s="24">
        <v>350880</v>
      </c>
      <c r="I18" s="1">
        <v>730</v>
      </c>
      <c r="J18" s="17">
        <v>524</v>
      </c>
      <c r="K18" s="24">
        <f t="shared" si="0"/>
        <v>669.61832061068708</v>
      </c>
      <c r="L18" s="18">
        <v>37.159999999999997</v>
      </c>
      <c r="M18" s="18">
        <v>4.2300000000000004</v>
      </c>
      <c r="N18" s="18">
        <v>33.4</v>
      </c>
      <c r="O18" s="19">
        <v>0.57289999999999996</v>
      </c>
      <c r="Q18" s="21">
        <f t="shared" si="1"/>
        <v>383.62433587786262</v>
      </c>
      <c r="R18" s="7">
        <f t="shared" si="2"/>
        <v>13038700.799999999</v>
      </c>
      <c r="S18" s="8">
        <f t="shared" si="3"/>
        <v>1484222.4000000001</v>
      </c>
      <c r="T18" s="8">
        <f t="shared" si="4"/>
        <v>11719392</v>
      </c>
      <c r="U18" s="8">
        <f t="shared" si="5"/>
        <v>201019.152</v>
      </c>
      <c r="V18" s="8">
        <f t="shared" si="6"/>
        <v>134606106.97282442</v>
      </c>
    </row>
    <row r="19" spans="1:22" x14ac:dyDescent="0.4">
      <c r="A19" s="22">
        <v>2016</v>
      </c>
      <c r="B19" s="22" t="s">
        <v>41</v>
      </c>
      <c r="C19" s="23">
        <v>4</v>
      </c>
      <c r="D19" s="22" t="s">
        <v>79</v>
      </c>
      <c r="E19" s="1" t="s">
        <v>44</v>
      </c>
      <c r="F19" s="1" t="s">
        <v>28</v>
      </c>
      <c r="G19" s="28" t="s">
        <v>82</v>
      </c>
      <c r="H19" s="24">
        <v>63457</v>
      </c>
      <c r="I19" s="1">
        <v>128</v>
      </c>
      <c r="J19" s="17">
        <v>49</v>
      </c>
      <c r="K19" s="24">
        <f t="shared" si="0"/>
        <v>1295.0408163265306</v>
      </c>
      <c r="L19" s="18">
        <v>35.799999999999997</v>
      </c>
      <c r="M19" s="18">
        <v>3.85</v>
      </c>
      <c r="N19" s="18">
        <v>31.9</v>
      </c>
      <c r="O19" s="19">
        <v>0.56340000000000001</v>
      </c>
      <c r="Q19" s="21">
        <f t="shared" si="1"/>
        <v>729.62599591836738</v>
      </c>
      <c r="R19" s="7">
        <f t="shared" si="2"/>
        <v>2271760.5999999996</v>
      </c>
      <c r="S19" s="8">
        <f t="shared" si="3"/>
        <v>244309.45</v>
      </c>
      <c r="T19" s="8">
        <f t="shared" si="4"/>
        <v>2024278.2999999998</v>
      </c>
      <c r="U19" s="8">
        <f t="shared" si="5"/>
        <v>35751.673800000004</v>
      </c>
      <c r="V19" s="8">
        <f t="shared" si="6"/>
        <v>46299876.822991841</v>
      </c>
    </row>
    <row r="20" spans="1:22" x14ac:dyDescent="0.4">
      <c r="A20" s="22">
        <v>2016</v>
      </c>
      <c r="B20" s="22" t="s">
        <v>41</v>
      </c>
      <c r="D20" s="22" t="s">
        <v>78</v>
      </c>
      <c r="E20" s="1" t="s">
        <v>45</v>
      </c>
      <c r="F20" s="1" t="s">
        <v>68</v>
      </c>
      <c r="G20" s="28" t="s">
        <v>83</v>
      </c>
      <c r="H20" s="24">
        <v>134929</v>
      </c>
      <c r="I20" s="1">
        <v>265</v>
      </c>
      <c r="J20" s="17">
        <v>72.92</v>
      </c>
      <c r="K20" s="24">
        <f t="shared" si="0"/>
        <v>1850.3702687877126</v>
      </c>
      <c r="L20" s="18">
        <v>36.700000000000003</v>
      </c>
      <c r="M20" s="18">
        <v>4.38</v>
      </c>
      <c r="N20" s="18">
        <v>32.4</v>
      </c>
      <c r="O20" s="19">
        <v>0.56159999999999999</v>
      </c>
      <c r="Q20" s="21">
        <f t="shared" si="1"/>
        <v>1039.1679429511792</v>
      </c>
      <c r="R20" s="7">
        <f t="shared" si="2"/>
        <v>4951894.3000000007</v>
      </c>
      <c r="S20" s="8">
        <f t="shared" si="3"/>
        <v>590989.02</v>
      </c>
      <c r="T20" s="8">
        <f t="shared" si="4"/>
        <v>4371699.5999999996</v>
      </c>
      <c r="U20" s="8">
        <f t="shared" si="5"/>
        <v>75776.126399999994</v>
      </c>
      <c r="V20" s="8">
        <f t="shared" si="6"/>
        <v>140213891.37445965</v>
      </c>
    </row>
    <row r="21" spans="1:22" x14ac:dyDescent="0.4">
      <c r="A21" s="22">
        <v>2016</v>
      </c>
      <c r="B21" s="22" t="s">
        <v>41</v>
      </c>
      <c r="D21" s="22" t="s">
        <v>79</v>
      </c>
      <c r="E21" s="1" t="s">
        <v>45</v>
      </c>
      <c r="F21" s="1" t="s">
        <v>68</v>
      </c>
      <c r="G21" s="28" t="s">
        <v>83</v>
      </c>
      <c r="H21" s="24">
        <v>105622</v>
      </c>
      <c r="I21" s="1">
        <v>208</v>
      </c>
      <c r="J21" s="17">
        <v>57</v>
      </c>
      <c r="K21" s="24">
        <f t="shared" si="0"/>
        <v>1853.0175438596491</v>
      </c>
      <c r="L21" s="18">
        <v>36.799999999999997</v>
      </c>
      <c r="M21" s="18">
        <v>4.21</v>
      </c>
      <c r="N21" s="18">
        <v>32.799999999999997</v>
      </c>
      <c r="O21" s="19">
        <v>0.50729999999999997</v>
      </c>
      <c r="Q21" s="21">
        <f t="shared" si="1"/>
        <v>940.03579999999999</v>
      </c>
      <c r="R21" s="7">
        <f t="shared" si="2"/>
        <v>3886889.5999999996</v>
      </c>
      <c r="S21" s="8">
        <f t="shared" si="3"/>
        <v>444668.62</v>
      </c>
      <c r="T21" s="8">
        <f t="shared" si="4"/>
        <v>3464401.5999999996</v>
      </c>
      <c r="U21" s="8">
        <f t="shared" si="5"/>
        <v>53582.0406</v>
      </c>
      <c r="V21" s="8">
        <f t="shared" si="6"/>
        <v>99288461.2676</v>
      </c>
    </row>
    <row r="22" spans="1:22" x14ac:dyDescent="0.4">
      <c r="A22" s="22">
        <v>2016</v>
      </c>
      <c r="B22" s="22" t="s">
        <v>41</v>
      </c>
      <c r="D22" s="22" t="s">
        <v>78</v>
      </c>
      <c r="E22" s="1" t="s">
        <v>45</v>
      </c>
      <c r="F22" s="1" t="s">
        <v>68</v>
      </c>
      <c r="G22" s="28" t="s">
        <v>83</v>
      </c>
      <c r="H22" s="24">
        <v>225356</v>
      </c>
      <c r="I22" s="1">
        <v>450</v>
      </c>
      <c r="J22" s="17">
        <v>128</v>
      </c>
      <c r="K22" s="24">
        <f t="shared" si="0"/>
        <v>1760.59375</v>
      </c>
      <c r="L22" s="18">
        <v>37.6</v>
      </c>
      <c r="M22" s="18">
        <v>4.21</v>
      </c>
      <c r="N22" s="18">
        <v>33.1</v>
      </c>
      <c r="O22" s="19">
        <v>0.57399999999999995</v>
      </c>
      <c r="Q22" s="21">
        <f t="shared" si="1"/>
        <v>1010.5808124999999</v>
      </c>
      <c r="R22" s="7">
        <f t="shared" si="2"/>
        <v>8473385.5999999996</v>
      </c>
      <c r="S22" s="8">
        <f t="shared" si="3"/>
        <v>948748.76</v>
      </c>
      <c r="T22" s="8">
        <f t="shared" si="4"/>
        <v>7459283.6000000006</v>
      </c>
      <c r="U22" s="8">
        <f t="shared" si="5"/>
        <v>129354.34399999998</v>
      </c>
      <c r="V22" s="8">
        <f t="shared" si="6"/>
        <v>227740449.58174998</v>
      </c>
    </row>
    <row r="23" spans="1:22" x14ac:dyDescent="0.4">
      <c r="A23" s="22">
        <v>2016</v>
      </c>
      <c r="B23" s="22" t="s">
        <v>41</v>
      </c>
      <c r="C23" s="23">
        <v>5</v>
      </c>
      <c r="D23" s="22" t="s">
        <v>78</v>
      </c>
      <c r="E23" s="1" t="s">
        <v>45</v>
      </c>
      <c r="F23" s="1" t="s">
        <v>68</v>
      </c>
      <c r="G23" s="28" t="s">
        <v>84</v>
      </c>
      <c r="H23" s="24">
        <v>93779</v>
      </c>
      <c r="I23" s="1">
        <v>185</v>
      </c>
      <c r="J23" s="17">
        <v>58</v>
      </c>
      <c r="K23" s="24">
        <f t="shared" si="0"/>
        <v>1616.8793103448277</v>
      </c>
      <c r="L23" s="18">
        <v>37.5</v>
      </c>
      <c r="M23" s="18">
        <v>4.05</v>
      </c>
      <c r="N23" s="18">
        <v>31.6</v>
      </c>
      <c r="O23" s="19">
        <v>0.56789999999999996</v>
      </c>
      <c r="Q23" s="21">
        <f t="shared" si="1"/>
        <v>918.22576034482745</v>
      </c>
      <c r="R23" s="7">
        <f t="shared" si="2"/>
        <v>3516712.5</v>
      </c>
      <c r="S23" s="8">
        <f t="shared" si="3"/>
        <v>379804.95</v>
      </c>
      <c r="T23" s="8">
        <f t="shared" si="4"/>
        <v>2963416.4</v>
      </c>
      <c r="U23" s="8">
        <f t="shared" si="5"/>
        <v>53257.094099999995</v>
      </c>
      <c r="V23" s="8">
        <f t="shared" si="6"/>
        <v>86110293.579377577</v>
      </c>
    </row>
    <row r="24" spans="1:22" x14ac:dyDescent="0.4">
      <c r="A24" s="22">
        <v>2016</v>
      </c>
      <c r="B24" s="22" t="s">
        <v>21</v>
      </c>
      <c r="D24" s="22" t="s">
        <v>79</v>
      </c>
      <c r="E24" s="1" t="s">
        <v>44</v>
      </c>
      <c r="F24" s="1" t="s">
        <v>50</v>
      </c>
      <c r="G24" s="28" t="s">
        <v>84</v>
      </c>
      <c r="H24" s="24">
        <v>50580</v>
      </c>
      <c r="I24" s="1">
        <v>103</v>
      </c>
      <c r="J24" s="17">
        <v>31.5</v>
      </c>
      <c r="K24" s="24">
        <f t="shared" si="0"/>
        <v>1605.7142857142858</v>
      </c>
      <c r="L24" s="18">
        <v>37.15</v>
      </c>
      <c r="M24" s="18">
        <v>3.79</v>
      </c>
      <c r="N24" s="18">
        <v>31.09</v>
      </c>
      <c r="O24" s="19">
        <v>0.55530000000000002</v>
      </c>
      <c r="Q24" s="21">
        <f t="shared" si="1"/>
        <v>891.65314285714283</v>
      </c>
      <c r="R24" s="7">
        <f t="shared" si="2"/>
        <v>1879047</v>
      </c>
      <c r="S24" s="8">
        <f t="shared" si="3"/>
        <v>191698.2</v>
      </c>
      <c r="T24" s="8">
        <f t="shared" si="4"/>
        <v>1572532.2</v>
      </c>
      <c r="U24" s="8">
        <f t="shared" si="5"/>
        <v>28087.074000000001</v>
      </c>
      <c r="V24" s="8">
        <f t="shared" si="6"/>
        <v>45099815.965714283</v>
      </c>
    </row>
    <row r="25" spans="1:22" x14ac:dyDescent="0.4">
      <c r="A25" s="22">
        <v>2016</v>
      </c>
      <c r="B25" s="22" t="s">
        <v>41</v>
      </c>
      <c r="C25" s="23">
        <v>5.4</v>
      </c>
      <c r="D25" s="22" t="s">
        <v>79</v>
      </c>
      <c r="E25" s="1" t="s">
        <v>44</v>
      </c>
      <c r="F25" s="1" t="s">
        <v>22</v>
      </c>
      <c r="G25" s="28" t="s">
        <v>82</v>
      </c>
      <c r="H25" s="24">
        <v>206890</v>
      </c>
      <c r="I25" s="1">
        <v>424</v>
      </c>
      <c r="J25" s="17">
        <v>120</v>
      </c>
      <c r="K25" s="24">
        <f t="shared" si="0"/>
        <v>1724.0833333333333</v>
      </c>
      <c r="L25" s="18">
        <v>35.520000000000003</v>
      </c>
      <c r="M25" s="18">
        <v>3.98</v>
      </c>
      <c r="N25" s="18">
        <v>31.25</v>
      </c>
      <c r="O25" s="19">
        <v>0.55113699999999999</v>
      </c>
      <c r="Q25" s="21">
        <f t="shared" si="1"/>
        <v>950.20611608333331</v>
      </c>
      <c r="R25" s="7">
        <f t="shared" si="2"/>
        <v>7348732.8000000007</v>
      </c>
      <c r="S25" s="8">
        <f t="shared" si="3"/>
        <v>823422.2</v>
      </c>
      <c r="T25" s="8">
        <f t="shared" si="4"/>
        <v>6465312.5</v>
      </c>
      <c r="U25" s="8">
        <f t="shared" si="5"/>
        <v>114024.73393</v>
      </c>
      <c r="V25" s="8">
        <f t="shared" si="6"/>
        <v>196588143.35648084</v>
      </c>
    </row>
    <row r="26" spans="1:22" x14ac:dyDescent="0.4">
      <c r="A26" s="22">
        <v>2016</v>
      </c>
      <c r="B26" s="22" t="s">
        <v>41</v>
      </c>
      <c r="D26" s="22" t="s">
        <v>78</v>
      </c>
      <c r="E26" s="1" t="s">
        <v>45</v>
      </c>
      <c r="F26" s="1" t="s">
        <v>68</v>
      </c>
      <c r="G26" s="28" t="s">
        <v>83</v>
      </c>
      <c r="H26" s="24">
        <v>205883</v>
      </c>
      <c r="I26" s="1">
        <v>412</v>
      </c>
      <c r="J26" s="17">
        <v>122</v>
      </c>
      <c r="K26" s="24">
        <f t="shared" si="0"/>
        <v>1687.5655737704917</v>
      </c>
      <c r="L26" s="18">
        <v>37.200000000000003</v>
      </c>
      <c r="M26" s="18">
        <v>4.0599999999999996</v>
      </c>
      <c r="N26" s="18">
        <v>32.4</v>
      </c>
      <c r="O26" s="19">
        <v>0.56759999999999999</v>
      </c>
      <c r="Q26" s="21">
        <f t="shared" si="1"/>
        <v>957.86221967213112</v>
      </c>
      <c r="R26" s="7">
        <f t="shared" si="2"/>
        <v>7658847.6000000006</v>
      </c>
      <c r="S26" s="8">
        <f t="shared" si="3"/>
        <v>835884.97999999986</v>
      </c>
      <c r="T26" s="8">
        <f t="shared" si="4"/>
        <v>6670609.1999999993</v>
      </c>
      <c r="U26" s="8">
        <f t="shared" si="5"/>
        <v>116859.1908</v>
      </c>
      <c r="V26" s="8">
        <f t="shared" si="6"/>
        <v>197207547.37275738</v>
      </c>
    </row>
    <row r="27" spans="1:22" x14ac:dyDescent="0.4">
      <c r="A27" s="22">
        <v>2016</v>
      </c>
      <c r="B27" s="22" t="s">
        <v>41</v>
      </c>
      <c r="D27" s="22" t="s">
        <v>79</v>
      </c>
      <c r="E27" s="1" t="s">
        <v>44</v>
      </c>
      <c r="F27" s="1" t="s">
        <v>50</v>
      </c>
      <c r="G27" s="28" t="s">
        <v>84</v>
      </c>
      <c r="H27" s="24">
        <v>14062</v>
      </c>
      <c r="I27" s="1">
        <v>28</v>
      </c>
      <c r="J27" s="17">
        <v>12</v>
      </c>
      <c r="K27" s="24">
        <f t="shared" si="0"/>
        <v>1171.8333333333333</v>
      </c>
      <c r="L27" s="18">
        <v>36.71</v>
      </c>
      <c r="M27" s="18">
        <v>4.32</v>
      </c>
      <c r="N27" s="18">
        <v>32.31</v>
      </c>
      <c r="O27" s="19">
        <v>0.57479999999999998</v>
      </c>
      <c r="Q27" s="21">
        <f t="shared" si="1"/>
        <v>673.56979999999999</v>
      </c>
      <c r="R27" s="7">
        <f t="shared" si="2"/>
        <v>516216.02</v>
      </c>
      <c r="S27" s="8">
        <f t="shared" si="3"/>
        <v>60747.840000000004</v>
      </c>
      <c r="T27" s="8">
        <f t="shared" si="4"/>
        <v>454343.22000000003</v>
      </c>
      <c r="U27" s="8">
        <f t="shared" si="5"/>
        <v>8082.8375999999998</v>
      </c>
      <c r="V27" s="8">
        <f t="shared" si="6"/>
        <v>9471738.5275999997</v>
      </c>
    </row>
    <row r="28" spans="1:22" x14ac:dyDescent="0.4">
      <c r="A28" s="22">
        <v>2016</v>
      </c>
      <c r="B28" s="22" t="s">
        <v>41</v>
      </c>
      <c r="D28" s="22" t="s">
        <v>78</v>
      </c>
      <c r="E28" s="1" t="s">
        <v>45</v>
      </c>
      <c r="F28" s="1" t="s">
        <v>68</v>
      </c>
      <c r="G28" s="28" t="s">
        <v>83</v>
      </c>
      <c r="H28" s="24">
        <v>210824</v>
      </c>
      <c r="I28" s="1">
        <v>422</v>
      </c>
      <c r="J28" s="17">
        <v>125</v>
      </c>
      <c r="K28" s="24">
        <f t="shared" si="0"/>
        <v>1686.5920000000001</v>
      </c>
      <c r="L28" s="18">
        <v>36.700000000000003</v>
      </c>
      <c r="M28" s="18">
        <v>3.85</v>
      </c>
      <c r="N28" s="18">
        <v>30</v>
      </c>
      <c r="O28" s="19">
        <v>0.56530000000000002</v>
      </c>
      <c r="Q28" s="21">
        <f t="shared" si="1"/>
        <v>953.43045760000007</v>
      </c>
      <c r="R28" s="7">
        <f t="shared" si="2"/>
        <v>7737240.8000000007</v>
      </c>
      <c r="S28" s="8">
        <f t="shared" si="3"/>
        <v>811672.4</v>
      </c>
      <c r="T28" s="8">
        <f t="shared" si="4"/>
        <v>6324720</v>
      </c>
      <c r="U28" s="8">
        <f t="shared" si="5"/>
        <v>119178.80720000001</v>
      </c>
      <c r="V28" s="8">
        <f t="shared" si="6"/>
        <v>201006022.79306242</v>
      </c>
    </row>
    <row r="29" spans="1:22" x14ac:dyDescent="0.4">
      <c r="A29" s="22">
        <v>2016</v>
      </c>
      <c r="B29" s="22" t="s">
        <v>41</v>
      </c>
      <c r="D29" s="22" t="s">
        <v>78</v>
      </c>
      <c r="E29" s="1" t="s">
        <v>45</v>
      </c>
      <c r="F29" s="1" t="s">
        <v>61</v>
      </c>
      <c r="G29" s="28" t="s">
        <v>74</v>
      </c>
      <c r="H29" s="24">
        <v>155591</v>
      </c>
      <c r="I29" s="1">
        <v>325</v>
      </c>
      <c r="J29" s="17">
        <v>92</v>
      </c>
      <c r="K29" s="24">
        <f t="shared" si="0"/>
        <v>1691.2065217391305</v>
      </c>
      <c r="L29" s="18">
        <v>37</v>
      </c>
      <c r="M29" s="18">
        <v>3.92</v>
      </c>
      <c r="N29" s="18">
        <v>29.4</v>
      </c>
      <c r="O29" s="19">
        <v>0.56879999999999997</v>
      </c>
      <c r="Q29" s="21">
        <f t="shared" si="1"/>
        <v>961.95826956521739</v>
      </c>
      <c r="R29" s="7">
        <f t="shared" si="2"/>
        <v>5756867</v>
      </c>
      <c r="S29" s="8">
        <f t="shared" si="3"/>
        <v>609916.72</v>
      </c>
      <c r="T29" s="8">
        <f t="shared" si="4"/>
        <v>4574375.3999999994</v>
      </c>
      <c r="U29" s="8">
        <f t="shared" si="5"/>
        <v>88500.160799999998</v>
      </c>
      <c r="V29" s="8">
        <f t="shared" si="6"/>
        <v>149672049.11992174</v>
      </c>
    </row>
    <row r="30" spans="1:22" x14ac:dyDescent="0.4">
      <c r="A30" s="22">
        <v>2016</v>
      </c>
      <c r="B30" s="22" t="s">
        <v>41</v>
      </c>
      <c r="D30" s="22" t="s">
        <v>78</v>
      </c>
      <c r="E30" s="1" t="s">
        <v>45</v>
      </c>
      <c r="F30" s="1" t="s">
        <v>61</v>
      </c>
      <c r="G30" s="28" t="s">
        <v>74</v>
      </c>
      <c r="H30" s="24">
        <v>175369</v>
      </c>
      <c r="I30" s="1">
        <v>358</v>
      </c>
      <c r="J30" s="17">
        <v>103</v>
      </c>
      <c r="K30" s="24">
        <f t="shared" si="0"/>
        <v>1702.6116504854369</v>
      </c>
      <c r="L30" s="18">
        <v>37.799999999999997</v>
      </c>
      <c r="M30" s="18">
        <v>3.68</v>
      </c>
      <c r="N30" s="18">
        <v>29.7</v>
      </c>
      <c r="O30" s="19">
        <v>0.57179999999999997</v>
      </c>
      <c r="Q30" s="21">
        <f t="shared" si="1"/>
        <v>973.55334174757286</v>
      </c>
      <c r="R30" s="7">
        <f t="shared" si="2"/>
        <v>6628948.1999999993</v>
      </c>
      <c r="S30" s="8">
        <f t="shared" si="3"/>
        <v>645357.92000000004</v>
      </c>
      <c r="T30" s="8">
        <f t="shared" si="4"/>
        <v>5208459.3</v>
      </c>
      <c r="U30" s="8">
        <f t="shared" si="5"/>
        <v>100275.9942</v>
      </c>
      <c r="V30" s="8">
        <f t="shared" si="6"/>
        <v>170731075.98893011</v>
      </c>
    </row>
    <row r="31" spans="1:22" x14ac:dyDescent="0.4">
      <c r="A31" s="22">
        <v>2016</v>
      </c>
      <c r="B31" s="22" t="s">
        <v>41</v>
      </c>
      <c r="D31" s="22" t="s">
        <v>79</v>
      </c>
      <c r="E31" s="1" t="s">
        <v>44</v>
      </c>
      <c r="F31" s="1" t="s">
        <v>35</v>
      </c>
      <c r="G31" s="28" t="s">
        <v>74</v>
      </c>
      <c r="H31" s="24">
        <v>231353</v>
      </c>
      <c r="I31" s="1">
        <v>469</v>
      </c>
      <c r="J31" s="17">
        <v>113</v>
      </c>
      <c r="K31" s="24">
        <f t="shared" si="0"/>
        <v>2047.3716814159293</v>
      </c>
      <c r="L31" s="18">
        <v>37.18</v>
      </c>
      <c r="M31" s="18">
        <v>3.72</v>
      </c>
      <c r="N31" s="18">
        <v>28.7</v>
      </c>
      <c r="O31" s="19">
        <v>0.56079999999999997</v>
      </c>
      <c r="Q31" s="21">
        <f t="shared" si="1"/>
        <v>1148.1660389380531</v>
      </c>
      <c r="R31" s="7">
        <f t="shared" si="2"/>
        <v>8601704.5399999991</v>
      </c>
      <c r="S31" s="8">
        <f t="shared" si="3"/>
        <v>860633.16</v>
      </c>
      <c r="T31" s="8">
        <f t="shared" si="4"/>
        <v>6639831.0999999996</v>
      </c>
      <c r="U31" s="8">
        <f t="shared" si="5"/>
        <v>129742.76239999999</v>
      </c>
      <c r="V31" s="8">
        <f t="shared" si="6"/>
        <v>265631657.60643542</v>
      </c>
    </row>
    <row r="32" spans="1:22" x14ac:dyDescent="0.4">
      <c r="A32" s="22">
        <v>2016</v>
      </c>
      <c r="B32" s="22" t="s">
        <v>41</v>
      </c>
      <c r="D32" s="22" t="s">
        <v>79</v>
      </c>
      <c r="E32" s="1" t="s">
        <v>44</v>
      </c>
      <c r="F32" s="1" t="s">
        <v>50</v>
      </c>
      <c r="G32" s="28" t="s">
        <v>74</v>
      </c>
      <c r="H32" s="24">
        <v>157519</v>
      </c>
      <c r="I32" s="1">
        <v>321</v>
      </c>
      <c r="J32" s="17">
        <v>132</v>
      </c>
      <c r="K32" s="24">
        <f t="shared" si="0"/>
        <v>1193.3257575757575</v>
      </c>
      <c r="L32" s="18">
        <v>34.799999999999997</v>
      </c>
      <c r="M32" s="18">
        <v>4.6100000000000003</v>
      </c>
      <c r="N32" s="18">
        <v>27.7</v>
      </c>
      <c r="O32" s="19">
        <v>0.53290000000000004</v>
      </c>
      <c r="Q32" s="21">
        <f t="shared" si="1"/>
        <v>635.92329621212127</v>
      </c>
      <c r="R32" s="7">
        <f t="shared" si="2"/>
        <v>5481661.1999999993</v>
      </c>
      <c r="S32" s="8">
        <f t="shared" si="3"/>
        <v>726162.59000000008</v>
      </c>
      <c r="T32" s="8">
        <f t="shared" si="4"/>
        <v>4363276.3</v>
      </c>
      <c r="U32" s="8">
        <f t="shared" si="5"/>
        <v>83941.875100000005</v>
      </c>
      <c r="V32" s="8">
        <f t="shared" si="6"/>
        <v>100170001.69603713</v>
      </c>
    </row>
    <row r="33" spans="1:22" x14ac:dyDescent="0.4">
      <c r="A33" s="22">
        <v>2016</v>
      </c>
      <c r="B33" s="22" t="s">
        <v>41</v>
      </c>
      <c r="D33" s="22" t="s">
        <v>79</v>
      </c>
      <c r="E33" s="1" t="s">
        <v>44</v>
      </c>
      <c r="F33" s="1" t="s">
        <v>50</v>
      </c>
      <c r="G33" s="28" t="s">
        <v>74</v>
      </c>
      <c r="H33" s="24">
        <v>172579</v>
      </c>
      <c r="I33" s="1">
        <v>340</v>
      </c>
      <c r="J33" s="17">
        <v>172</v>
      </c>
      <c r="K33" s="24">
        <f t="shared" si="0"/>
        <v>1003.3662790697674</v>
      </c>
      <c r="L33" s="18">
        <v>34.5</v>
      </c>
      <c r="M33" s="18">
        <v>4.29</v>
      </c>
      <c r="N33" s="18">
        <v>27.7</v>
      </c>
      <c r="O33" s="19">
        <v>0.53900000000000003</v>
      </c>
      <c r="Q33" s="21">
        <f t="shared" si="1"/>
        <v>540.81442441860463</v>
      </c>
      <c r="R33" s="7">
        <f t="shared" si="2"/>
        <v>5953975.5</v>
      </c>
      <c r="S33" s="8">
        <f t="shared" si="3"/>
        <v>740363.91</v>
      </c>
      <c r="T33" s="8">
        <f t="shared" si="4"/>
        <v>4780438.3</v>
      </c>
      <c r="U33" s="8">
        <f t="shared" si="5"/>
        <v>93020.081000000006</v>
      </c>
      <c r="V33" s="8">
        <f t="shared" si="6"/>
        <v>93333212.551738366</v>
      </c>
    </row>
    <row r="34" spans="1:22" x14ac:dyDescent="0.4">
      <c r="A34" s="30">
        <v>2016</v>
      </c>
      <c r="B34" s="30" t="s">
        <v>41</v>
      </c>
      <c r="D34" s="22" t="s">
        <v>79</v>
      </c>
      <c r="E34" s="1" t="s">
        <v>44</v>
      </c>
      <c r="F34" s="1" t="s">
        <v>22</v>
      </c>
      <c r="G34" s="28" t="s">
        <v>82</v>
      </c>
      <c r="H34" s="24">
        <v>29946</v>
      </c>
      <c r="I34" s="1">
        <v>61</v>
      </c>
      <c r="J34" s="17">
        <v>90</v>
      </c>
      <c r="K34" s="24">
        <f t="shared" si="0"/>
        <v>332.73333333333335</v>
      </c>
      <c r="L34" s="18">
        <v>35.409999999999997</v>
      </c>
      <c r="M34" s="18">
        <v>4.7</v>
      </c>
      <c r="N34" s="18">
        <v>31.33</v>
      </c>
      <c r="O34" s="19">
        <v>0.52769999999999995</v>
      </c>
      <c r="Q34" s="21">
        <f t="shared" si="1"/>
        <v>175.58337999999998</v>
      </c>
      <c r="R34" s="7">
        <f t="shared" si="2"/>
        <v>1060387.8599999999</v>
      </c>
      <c r="S34" s="8">
        <f t="shared" si="3"/>
        <v>140746.20000000001</v>
      </c>
      <c r="T34" s="8">
        <f t="shared" si="4"/>
        <v>938208.17999999993</v>
      </c>
      <c r="U34" s="8">
        <f t="shared" si="5"/>
        <v>15802.504199999998</v>
      </c>
      <c r="V34" s="8">
        <f t="shared" si="6"/>
        <v>5258019.8974799989</v>
      </c>
    </row>
    <row r="35" spans="1:22" x14ac:dyDescent="0.4">
      <c r="A35" s="22">
        <v>2016</v>
      </c>
      <c r="B35" s="22" t="s">
        <v>19</v>
      </c>
      <c r="D35" s="22" t="s">
        <v>79</v>
      </c>
      <c r="E35" s="1" t="s">
        <v>45</v>
      </c>
      <c r="F35" s="1" t="s">
        <v>68</v>
      </c>
      <c r="G35" s="28" t="s">
        <v>74</v>
      </c>
      <c r="H35" s="24">
        <v>162774</v>
      </c>
      <c r="I35" s="1">
        <v>318</v>
      </c>
      <c r="J35" s="17">
        <v>150</v>
      </c>
      <c r="K35" s="24">
        <f t="shared" si="0"/>
        <v>1085.1600000000001</v>
      </c>
      <c r="L35" s="18">
        <v>36.200000000000003</v>
      </c>
      <c r="M35" s="18">
        <v>4.21</v>
      </c>
      <c r="N35" s="18">
        <v>28.4</v>
      </c>
      <c r="O35" s="19">
        <v>0.55549999999999999</v>
      </c>
      <c r="Q35" s="21">
        <f t="shared" si="1"/>
        <v>602.80637999999999</v>
      </c>
      <c r="R35" s="7">
        <f t="shared" si="2"/>
        <v>5892418.8000000007</v>
      </c>
      <c r="S35" s="8">
        <f t="shared" si="3"/>
        <v>685278.54</v>
      </c>
      <c r="T35" s="8">
        <f t="shared" si="4"/>
        <v>4622781.5999999996</v>
      </c>
      <c r="U35" s="8">
        <f t="shared" si="5"/>
        <v>90420.956999999995</v>
      </c>
      <c r="V35" s="8">
        <f t="shared" si="6"/>
        <v>98121205.698119998</v>
      </c>
    </row>
    <row r="36" spans="1:22" x14ac:dyDescent="0.4">
      <c r="A36" s="22">
        <v>2016</v>
      </c>
      <c r="B36" s="22" t="s">
        <v>41</v>
      </c>
      <c r="C36" s="23">
        <v>5</v>
      </c>
      <c r="D36" s="22" t="s">
        <v>78</v>
      </c>
      <c r="E36" s="1" t="s">
        <v>44</v>
      </c>
      <c r="F36" s="1" t="s">
        <v>32</v>
      </c>
      <c r="G36" s="28" t="s">
        <v>74</v>
      </c>
      <c r="H36" s="24">
        <v>112979</v>
      </c>
      <c r="I36" s="1">
        <v>224</v>
      </c>
      <c r="J36" s="17">
        <v>60</v>
      </c>
      <c r="K36" s="24">
        <f t="shared" si="0"/>
        <v>1882.9833333333333</v>
      </c>
      <c r="L36" s="18">
        <v>36</v>
      </c>
      <c r="M36" s="18">
        <v>4.07</v>
      </c>
      <c r="N36" s="18">
        <v>28.9</v>
      </c>
      <c r="O36" s="19">
        <v>0.56659999999999999</v>
      </c>
      <c r="Q36" s="21">
        <f t="shared" si="1"/>
        <v>1066.8983566666668</v>
      </c>
      <c r="R36" s="7">
        <f t="shared" si="2"/>
        <v>4067244</v>
      </c>
      <c r="S36" s="8">
        <f t="shared" si="3"/>
        <v>459824.53</v>
      </c>
      <c r="T36" s="8">
        <f t="shared" si="4"/>
        <v>3265093.0999999996</v>
      </c>
      <c r="U36" s="8">
        <f t="shared" si="5"/>
        <v>64013.901400000002</v>
      </c>
      <c r="V36" s="8">
        <f t="shared" si="6"/>
        <v>120537109.43784335</v>
      </c>
    </row>
    <row r="37" spans="1:22" x14ac:dyDescent="0.4">
      <c r="A37" s="22">
        <v>2016</v>
      </c>
      <c r="B37" s="22" t="s">
        <v>41</v>
      </c>
      <c r="C37" s="23">
        <v>3</v>
      </c>
      <c r="D37" s="22" t="s">
        <v>79</v>
      </c>
      <c r="E37" s="1" t="s">
        <v>44</v>
      </c>
      <c r="F37" s="1" t="s">
        <v>32</v>
      </c>
      <c r="G37" s="28" t="s">
        <v>74</v>
      </c>
      <c r="H37" s="24">
        <v>185301</v>
      </c>
      <c r="I37" s="1">
        <v>368</v>
      </c>
      <c r="J37" s="17">
        <v>135</v>
      </c>
      <c r="K37" s="24">
        <f t="shared" si="0"/>
        <v>1372.6</v>
      </c>
      <c r="L37" s="18">
        <v>35.1</v>
      </c>
      <c r="M37" s="18">
        <v>3.89</v>
      </c>
      <c r="N37" s="18">
        <v>27.7</v>
      </c>
      <c r="O37" s="19">
        <v>0.53569999999999995</v>
      </c>
      <c r="Q37" s="21">
        <f t="shared" si="1"/>
        <v>735.30181999999991</v>
      </c>
      <c r="R37" s="7">
        <f t="shared" si="2"/>
        <v>6504065.1000000006</v>
      </c>
      <c r="S37" s="8">
        <f t="shared" si="3"/>
        <v>720820.89</v>
      </c>
      <c r="T37" s="8">
        <f t="shared" si="4"/>
        <v>5132837.7</v>
      </c>
      <c r="U37" s="8">
        <f t="shared" si="5"/>
        <v>99265.745699999985</v>
      </c>
      <c r="V37" s="8">
        <f t="shared" si="6"/>
        <v>136252162.54781997</v>
      </c>
    </row>
    <row r="38" spans="1:22" x14ac:dyDescent="0.4">
      <c r="A38" s="22">
        <v>2016</v>
      </c>
      <c r="B38" s="22" t="s">
        <v>41</v>
      </c>
      <c r="C38" s="23">
        <v>3</v>
      </c>
      <c r="D38" s="22" t="s">
        <v>79</v>
      </c>
      <c r="E38" s="1" t="s">
        <v>44</v>
      </c>
      <c r="F38" s="1" t="s">
        <v>32</v>
      </c>
      <c r="G38" s="28" t="s">
        <v>74</v>
      </c>
      <c r="H38" s="24">
        <v>113241</v>
      </c>
      <c r="I38" s="1">
        <v>224</v>
      </c>
      <c r="J38" s="17">
        <v>80</v>
      </c>
      <c r="K38" s="24">
        <f t="shared" si="0"/>
        <v>1415.5125</v>
      </c>
      <c r="L38" s="18">
        <v>35.9</v>
      </c>
      <c r="M38" s="18">
        <v>3.7</v>
      </c>
      <c r="N38" s="18">
        <v>28.4</v>
      </c>
      <c r="O38" s="19">
        <v>0.5363</v>
      </c>
      <c r="Q38" s="21">
        <f t="shared" si="1"/>
        <v>759.13935375000005</v>
      </c>
      <c r="R38" s="7">
        <f t="shared" si="2"/>
        <v>4065351.9</v>
      </c>
      <c r="S38" s="8">
        <f t="shared" si="3"/>
        <v>418991.7</v>
      </c>
      <c r="T38" s="8">
        <f t="shared" si="4"/>
        <v>3216044.4</v>
      </c>
      <c r="U38" s="8">
        <f t="shared" si="5"/>
        <v>60731.148300000001</v>
      </c>
      <c r="V38" s="8">
        <f t="shared" si="6"/>
        <v>85965699.558003753</v>
      </c>
    </row>
    <row r="39" spans="1:22" x14ac:dyDescent="0.4">
      <c r="A39" s="22">
        <v>2016</v>
      </c>
      <c r="B39" s="22" t="s">
        <v>41</v>
      </c>
      <c r="C39" s="23">
        <v>4</v>
      </c>
      <c r="D39" s="22" t="s">
        <v>78</v>
      </c>
      <c r="E39" s="1" t="s">
        <v>44</v>
      </c>
      <c r="F39" s="1" t="s">
        <v>32</v>
      </c>
      <c r="G39" s="28" t="s">
        <v>74</v>
      </c>
      <c r="H39" s="24">
        <v>193991</v>
      </c>
      <c r="I39" s="1">
        <v>382</v>
      </c>
      <c r="J39" s="17">
        <v>100</v>
      </c>
      <c r="K39" s="24">
        <f t="shared" si="0"/>
        <v>1939.91</v>
      </c>
      <c r="L39" s="18">
        <v>36.6</v>
      </c>
      <c r="M39" s="18">
        <v>4.12</v>
      </c>
      <c r="N39" s="18">
        <v>28.7</v>
      </c>
      <c r="O39" s="19">
        <v>0.56950000000000001</v>
      </c>
      <c r="Q39" s="21">
        <f t="shared" si="1"/>
        <v>1104.7787450000001</v>
      </c>
      <c r="R39" s="7">
        <f t="shared" si="2"/>
        <v>7100070.6000000006</v>
      </c>
      <c r="S39" s="8">
        <f t="shared" si="3"/>
        <v>799242.92</v>
      </c>
      <c r="T39" s="8">
        <f t="shared" si="4"/>
        <v>5567541.7000000002</v>
      </c>
      <c r="U39" s="8">
        <f t="shared" si="5"/>
        <v>110477.87450000001</v>
      </c>
      <c r="V39" s="8">
        <f t="shared" si="6"/>
        <v>214317133.52129501</v>
      </c>
    </row>
    <row r="40" spans="1:22" x14ac:dyDescent="0.4">
      <c r="A40" s="22">
        <v>2016</v>
      </c>
      <c r="B40" s="22" t="s">
        <v>41</v>
      </c>
      <c r="C40" s="23">
        <v>5</v>
      </c>
      <c r="D40" s="22" t="s">
        <v>79</v>
      </c>
      <c r="E40" s="1" t="s">
        <v>44</v>
      </c>
      <c r="F40" s="1" t="s">
        <v>32</v>
      </c>
      <c r="G40" s="28" t="s">
        <v>74</v>
      </c>
      <c r="H40" s="24">
        <v>144281</v>
      </c>
      <c r="I40" s="1">
        <v>284</v>
      </c>
      <c r="J40" s="17">
        <v>70</v>
      </c>
      <c r="K40" s="24">
        <f t="shared" si="0"/>
        <v>2061.1571428571428</v>
      </c>
      <c r="L40" s="18">
        <v>37</v>
      </c>
      <c r="M40" s="18">
        <v>4.0999999999999996</v>
      </c>
      <c r="N40" s="18">
        <v>29.3</v>
      </c>
      <c r="O40" s="19">
        <v>0.54339999999999999</v>
      </c>
      <c r="Q40" s="21">
        <f t="shared" si="1"/>
        <v>1120.0327914285715</v>
      </c>
      <c r="R40" s="7">
        <f t="shared" si="2"/>
        <v>5338397</v>
      </c>
      <c r="S40" s="8">
        <f t="shared" si="3"/>
        <v>591552.1</v>
      </c>
      <c r="T40" s="8">
        <f t="shared" si="4"/>
        <v>4227433.3</v>
      </c>
      <c r="U40" s="8">
        <f t="shared" si="5"/>
        <v>78402.295400000003</v>
      </c>
      <c r="V40" s="8">
        <f t="shared" si="6"/>
        <v>161599451.18010572</v>
      </c>
    </row>
    <row r="41" spans="1:22" x14ac:dyDescent="0.4">
      <c r="A41" s="22">
        <v>2016</v>
      </c>
      <c r="B41" s="22" t="s">
        <v>19</v>
      </c>
      <c r="D41" s="22" t="s">
        <v>79</v>
      </c>
      <c r="E41" s="1" t="s">
        <v>45</v>
      </c>
      <c r="F41" s="1" t="s">
        <v>68</v>
      </c>
      <c r="G41" s="28" t="s">
        <v>74</v>
      </c>
      <c r="H41" s="24">
        <v>133978</v>
      </c>
      <c r="I41" s="1">
        <v>262</v>
      </c>
      <c r="J41" s="17">
        <v>118</v>
      </c>
      <c r="K41" s="24">
        <f t="shared" si="0"/>
        <v>1135.406779661017</v>
      </c>
      <c r="L41" s="18">
        <v>35.4</v>
      </c>
      <c r="M41" s="18">
        <v>4.57</v>
      </c>
      <c r="N41" s="18">
        <v>28.1</v>
      </c>
      <c r="O41" s="19">
        <v>0.55130000000000001</v>
      </c>
      <c r="Q41" s="21">
        <f t="shared" si="1"/>
        <v>625.94975762711863</v>
      </c>
      <c r="R41" s="7">
        <f t="shared" si="2"/>
        <v>4742821.2</v>
      </c>
      <c r="S41" s="8">
        <f t="shared" si="3"/>
        <v>612279.46000000008</v>
      </c>
      <c r="T41" s="8">
        <f t="shared" si="4"/>
        <v>3764781.8000000003</v>
      </c>
      <c r="U41" s="8">
        <f t="shared" si="5"/>
        <v>73862.071400000001</v>
      </c>
      <c r="V41" s="8">
        <f t="shared" si="6"/>
        <v>83863496.627366096</v>
      </c>
    </row>
    <row r="42" spans="1:22" x14ac:dyDescent="0.4">
      <c r="A42" s="22">
        <v>2016</v>
      </c>
      <c r="B42" s="22" t="s">
        <v>19</v>
      </c>
      <c r="D42" s="22" t="s">
        <v>79</v>
      </c>
      <c r="E42" s="1" t="s">
        <v>45</v>
      </c>
      <c r="F42" s="1" t="s">
        <v>68</v>
      </c>
      <c r="G42" s="28" t="s">
        <v>74</v>
      </c>
      <c r="H42" s="24">
        <v>71947</v>
      </c>
      <c r="I42" s="1">
        <v>139</v>
      </c>
      <c r="J42" s="17">
        <v>77</v>
      </c>
      <c r="K42" s="24">
        <f t="shared" si="0"/>
        <v>934.37662337662334</v>
      </c>
      <c r="L42" s="18">
        <v>35.6</v>
      </c>
      <c r="M42" s="18">
        <v>4.1900000000000004</v>
      </c>
      <c r="N42" s="18">
        <v>27.7</v>
      </c>
      <c r="O42" s="19">
        <v>0.54069999999999996</v>
      </c>
      <c r="Q42" s="21">
        <f t="shared" si="1"/>
        <v>505.21744025974021</v>
      </c>
      <c r="R42" s="7">
        <f t="shared" si="2"/>
        <v>2561313.2000000002</v>
      </c>
      <c r="S42" s="8">
        <f t="shared" si="3"/>
        <v>301457.93000000005</v>
      </c>
      <c r="T42" s="8">
        <f t="shared" si="4"/>
        <v>1992931.9</v>
      </c>
      <c r="U42" s="8">
        <f t="shared" si="5"/>
        <v>38901.742899999997</v>
      </c>
      <c r="V42" s="8">
        <f t="shared" si="6"/>
        <v>36348879.174367532</v>
      </c>
    </row>
    <row r="43" spans="1:22" x14ac:dyDescent="0.4">
      <c r="A43" s="22">
        <v>2016</v>
      </c>
      <c r="B43" s="22" t="s">
        <v>19</v>
      </c>
      <c r="D43" s="22" t="s">
        <v>79</v>
      </c>
      <c r="E43" s="1" t="s">
        <v>44</v>
      </c>
      <c r="F43" s="1" t="s">
        <v>107</v>
      </c>
      <c r="G43" s="28" t="s">
        <v>74</v>
      </c>
      <c r="H43" s="24">
        <v>91332</v>
      </c>
      <c r="I43" s="1">
        <v>182</v>
      </c>
      <c r="J43" s="17">
        <v>220</v>
      </c>
      <c r="K43" s="24">
        <f t="shared" si="0"/>
        <v>415.14545454545453</v>
      </c>
      <c r="L43" s="18">
        <v>34.799999999999997</v>
      </c>
      <c r="M43" s="18">
        <v>4.9000000000000004</v>
      </c>
      <c r="N43" s="18">
        <v>29.1</v>
      </c>
      <c r="O43" s="19">
        <v>0.52229999999999999</v>
      </c>
      <c r="Q43" s="21">
        <f t="shared" si="1"/>
        <v>216.83047090909091</v>
      </c>
      <c r="R43" s="7">
        <f t="shared" si="2"/>
        <v>3178353.5999999996</v>
      </c>
      <c r="S43" s="8">
        <f t="shared" si="3"/>
        <v>447526.80000000005</v>
      </c>
      <c r="T43" s="8">
        <f t="shared" si="4"/>
        <v>2657761.2000000002</v>
      </c>
      <c r="U43" s="8">
        <f t="shared" si="5"/>
        <v>47702.703600000001</v>
      </c>
      <c r="V43" s="8">
        <f t="shared" si="6"/>
        <v>19803560.569069091</v>
      </c>
    </row>
    <row r="44" spans="1:22" x14ac:dyDescent="0.4">
      <c r="A44" s="30">
        <v>2016</v>
      </c>
      <c r="B44" s="30" t="s">
        <v>41</v>
      </c>
      <c r="C44" s="23">
        <v>3</v>
      </c>
      <c r="D44" s="22" t="s">
        <v>79</v>
      </c>
      <c r="E44" s="1" t="s">
        <v>44</v>
      </c>
      <c r="F44" s="1" t="s">
        <v>87</v>
      </c>
      <c r="G44" s="28" t="s">
        <v>74</v>
      </c>
      <c r="H44" s="24">
        <v>212265</v>
      </c>
      <c r="I44" s="1">
        <v>434</v>
      </c>
      <c r="J44" s="17">
        <v>80</v>
      </c>
      <c r="K44" s="24">
        <f t="shared" si="0"/>
        <v>2653.3125</v>
      </c>
      <c r="L44" s="18">
        <v>35.700000000000003</v>
      </c>
      <c r="M44" s="18">
        <v>4</v>
      </c>
      <c r="N44" s="18">
        <v>28</v>
      </c>
      <c r="O44" s="19">
        <v>0.55020000000000002</v>
      </c>
      <c r="Q44" s="21">
        <f t="shared" si="1"/>
        <v>1459.8525375000002</v>
      </c>
      <c r="R44" s="7">
        <f t="shared" si="2"/>
        <v>7577860.5000000009</v>
      </c>
      <c r="S44" s="8">
        <f t="shared" si="3"/>
        <v>849060</v>
      </c>
      <c r="T44" s="8">
        <f t="shared" si="4"/>
        <v>5943420</v>
      </c>
      <c r="U44" s="8">
        <f t="shared" si="5"/>
        <v>116788.20300000001</v>
      </c>
      <c r="V44" s="8">
        <f t="shared" si="6"/>
        <v>309875598.87243754</v>
      </c>
    </row>
    <row r="45" spans="1:22" x14ac:dyDescent="0.4">
      <c r="A45" s="22">
        <v>2016</v>
      </c>
      <c r="B45" s="22" t="s">
        <v>41</v>
      </c>
      <c r="C45" s="23">
        <v>3.33</v>
      </c>
      <c r="D45" s="22" t="s">
        <v>79</v>
      </c>
      <c r="E45" s="1" t="s">
        <v>44</v>
      </c>
      <c r="F45" s="1" t="s">
        <v>22</v>
      </c>
      <c r="G45" s="28" t="s">
        <v>82</v>
      </c>
      <c r="H45" s="24">
        <v>105179</v>
      </c>
      <c r="I45" s="1">
        <v>215</v>
      </c>
      <c r="J45" s="17">
        <v>120</v>
      </c>
      <c r="K45" s="24">
        <f t="shared" si="0"/>
        <v>876.49166666666667</v>
      </c>
      <c r="L45" s="18">
        <v>36</v>
      </c>
      <c r="M45" s="18">
        <v>4.07</v>
      </c>
      <c r="N45" s="18">
        <v>31.7</v>
      </c>
      <c r="O45" s="19">
        <v>0.55259999999999998</v>
      </c>
      <c r="Q45" s="21">
        <f t="shared" si="1"/>
        <v>484.34929499999998</v>
      </c>
      <c r="R45" s="7">
        <f t="shared" si="2"/>
        <v>3786444</v>
      </c>
      <c r="S45" s="8">
        <f t="shared" si="3"/>
        <v>428078.53</v>
      </c>
      <c r="T45" s="8">
        <f t="shared" si="4"/>
        <v>3334174.3</v>
      </c>
      <c r="U45" s="8">
        <f t="shared" si="5"/>
        <v>58121.915399999998</v>
      </c>
      <c r="V45" s="8">
        <f t="shared" si="6"/>
        <v>50943374.498805001</v>
      </c>
    </row>
    <row r="46" spans="1:22" x14ac:dyDescent="0.4">
      <c r="A46" s="22">
        <v>2016</v>
      </c>
      <c r="B46" s="22" t="s">
        <v>41</v>
      </c>
      <c r="C46" s="23">
        <v>3.5</v>
      </c>
      <c r="D46" s="22" t="s">
        <v>79</v>
      </c>
      <c r="E46" s="1" t="s">
        <v>44</v>
      </c>
      <c r="F46" s="1" t="s">
        <v>22</v>
      </c>
      <c r="G46" s="28" t="s">
        <v>82</v>
      </c>
      <c r="H46" s="24">
        <v>105269</v>
      </c>
      <c r="I46" s="1">
        <v>216</v>
      </c>
      <c r="J46" s="17">
        <v>120</v>
      </c>
      <c r="K46" s="24">
        <f t="shared" si="0"/>
        <v>877.24166666666667</v>
      </c>
      <c r="L46" s="18">
        <v>36</v>
      </c>
      <c r="M46" s="18">
        <v>4.0199999999999996</v>
      </c>
      <c r="N46" s="18">
        <v>31.1</v>
      </c>
      <c r="O46" s="19">
        <v>0.54356899999999997</v>
      </c>
      <c r="Q46" s="21">
        <f t="shared" si="1"/>
        <v>476.84137550833327</v>
      </c>
      <c r="R46" s="7">
        <f t="shared" si="2"/>
        <v>3789684</v>
      </c>
      <c r="S46" s="8">
        <f t="shared" si="3"/>
        <v>423181.37999999995</v>
      </c>
      <c r="T46" s="8">
        <f t="shared" si="4"/>
        <v>3273865.9000000004</v>
      </c>
      <c r="U46" s="8">
        <f t="shared" si="5"/>
        <v>57220.965060999995</v>
      </c>
      <c r="V46" s="8">
        <f t="shared" si="6"/>
        <v>50196614.758386739</v>
      </c>
    </row>
    <row r="47" spans="1:22" x14ac:dyDescent="0.4">
      <c r="A47" s="30">
        <v>2016</v>
      </c>
      <c r="B47" s="30" t="s">
        <v>41</v>
      </c>
      <c r="D47" s="22" t="s">
        <v>79</v>
      </c>
      <c r="E47" s="1" t="s">
        <v>44</v>
      </c>
      <c r="F47" s="1" t="s">
        <v>22</v>
      </c>
      <c r="G47" s="28" t="s">
        <v>82</v>
      </c>
      <c r="H47" s="24">
        <v>395003</v>
      </c>
      <c r="I47" s="1">
        <v>815</v>
      </c>
      <c r="J47" s="17">
        <v>335</v>
      </c>
      <c r="K47" s="24">
        <f t="shared" si="0"/>
        <v>1179.113432835821</v>
      </c>
      <c r="L47" s="18">
        <v>35.01</v>
      </c>
      <c r="M47" s="18">
        <v>4.2</v>
      </c>
      <c r="N47" s="18">
        <v>30.53</v>
      </c>
      <c r="O47" s="19">
        <v>0.51959200000000005</v>
      </c>
      <c r="Q47" s="21">
        <f t="shared" si="1"/>
        <v>612.65790679402994</v>
      </c>
      <c r="R47" s="7">
        <f t="shared" si="2"/>
        <v>13829055.029999999</v>
      </c>
      <c r="S47" s="8">
        <f t="shared" si="3"/>
        <v>1659012.6</v>
      </c>
      <c r="T47" s="8">
        <f t="shared" si="4"/>
        <v>12059441.59</v>
      </c>
      <c r="U47" s="8">
        <f t="shared" si="5"/>
        <v>205240.39877600002</v>
      </c>
      <c r="V47" s="8">
        <f t="shared" si="6"/>
        <v>242001711.15736222</v>
      </c>
    </row>
    <row r="48" spans="1:22" x14ac:dyDescent="0.4">
      <c r="A48" s="22">
        <v>2016</v>
      </c>
      <c r="B48" s="22" t="s">
        <v>41</v>
      </c>
      <c r="D48" s="22" t="s">
        <v>79</v>
      </c>
      <c r="E48" s="1" t="s">
        <v>44</v>
      </c>
      <c r="F48" s="1" t="s">
        <v>24</v>
      </c>
      <c r="G48" s="28" t="s">
        <v>82</v>
      </c>
      <c r="H48" s="24">
        <v>138190</v>
      </c>
      <c r="I48" s="1">
        <v>282</v>
      </c>
      <c r="J48" s="17">
        <v>60</v>
      </c>
      <c r="K48" s="24">
        <f t="shared" si="0"/>
        <v>2303.1666666666665</v>
      </c>
      <c r="L48" s="18">
        <v>36</v>
      </c>
      <c r="M48" s="18">
        <v>4.04</v>
      </c>
      <c r="N48" s="18">
        <v>32.4</v>
      </c>
      <c r="O48" s="19">
        <v>0.5675</v>
      </c>
      <c r="Q48" s="21">
        <f t="shared" si="1"/>
        <v>1307.0470833333334</v>
      </c>
      <c r="R48" s="7">
        <f t="shared" si="2"/>
        <v>4974840</v>
      </c>
      <c r="S48" s="8">
        <f t="shared" si="3"/>
        <v>558287.6</v>
      </c>
      <c r="T48" s="8">
        <f t="shared" si="4"/>
        <v>4477356</v>
      </c>
      <c r="U48" s="8">
        <f t="shared" si="5"/>
        <v>78422.824999999997</v>
      </c>
      <c r="V48" s="8">
        <f t="shared" si="6"/>
        <v>180620836.44583333</v>
      </c>
    </row>
    <row r="49" spans="1:22" x14ac:dyDescent="0.4">
      <c r="A49" s="22">
        <v>2016</v>
      </c>
      <c r="B49" s="22" t="s">
        <v>19</v>
      </c>
      <c r="D49" s="22" t="s">
        <v>79</v>
      </c>
      <c r="E49" s="1" t="s">
        <v>44</v>
      </c>
      <c r="F49" s="1" t="s">
        <v>107</v>
      </c>
      <c r="G49" s="28" t="s">
        <v>74</v>
      </c>
      <c r="H49" s="24">
        <v>143601</v>
      </c>
      <c r="I49" s="1">
        <v>291</v>
      </c>
      <c r="J49" s="17">
        <v>360</v>
      </c>
      <c r="K49" s="24">
        <f t="shared" si="0"/>
        <v>398.89166666666665</v>
      </c>
      <c r="L49" s="18">
        <v>35.200000000000003</v>
      </c>
      <c r="M49" s="18">
        <v>4.8099999999999996</v>
      </c>
      <c r="N49" s="18">
        <v>29.1</v>
      </c>
      <c r="O49" s="19">
        <v>0.51929999999999998</v>
      </c>
      <c r="Q49" s="21">
        <f t="shared" si="1"/>
        <v>207.1444425</v>
      </c>
      <c r="R49" s="7">
        <f t="shared" si="2"/>
        <v>5054755.2</v>
      </c>
      <c r="S49" s="8">
        <f t="shared" si="3"/>
        <v>690720.80999999994</v>
      </c>
      <c r="T49" s="8">
        <f t="shared" si="4"/>
        <v>4178789.1</v>
      </c>
      <c r="U49" s="8">
        <f t="shared" si="5"/>
        <v>74571.999299999996</v>
      </c>
      <c r="V49" s="8">
        <f t="shared" si="6"/>
        <v>29746149.087442499</v>
      </c>
    </row>
    <row r="50" spans="1:22" x14ac:dyDescent="0.4">
      <c r="A50" s="22">
        <v>2016</v>
      </c>
      <c r="B50" s="22" t="s">
        <v>19</v>
      </c>
      <c r="D50" s="22" t="s">
        <v>79</v>
      </c>
      <c r="E50" s="1" t="s">
        <v>44</v>
      </c>
      <c r="F50" s="1" t="s">
        <v>28</v>
      </c>
      <c r="G50" s="28" t="s">
        <v>74</v>
      </c>
      <c r="H50" s="24">
        <v>300144</v>
      </c>
      <c r="I50" s="1">
        <v>605</v>
      </c>
      <c r="J50" s="17">
        <v>305</v>
      </c>
      <c r="K50" s="24">
        <f t="shared" si="0"/>
        <v>984.07868852459012</v>
      </c>
      <c r="L50" s="18">
        <v>34.6</v>
      </c>
      <c r="M50" s="18">
        <v>4.4400000000000004</v>
      </c>
      <c r="N50" s="18">
        <v>27.7</v>
      </c>
      <c r="O50" s="19">
        <v>0.53669999999999995</v>
      </c>
      <c r="Q50" s="21">
        <f t="shared" si="1"/>
        <v>528.15503213114755</v>
      </c>
      <c r="R50" s="7">
        <f t="shared" si="2"/>
        <v>10384982.4</v>
      </c>
      <c r="S50" s="8">
        <f t="shared" si="3"/>
        <v>1332639.3600000001</v>
      </c>
      <c r="T50" s="8">
        <f t="shared" si="4"/>
        <v>8313988.7999999998</v>
      </c>
      <c r="U50" s="8">
        <f t="shared" si="5"/>
        <v>161087.28479999999</v>
      </c>
      <c r="V50" s="8">
        <f t="shared" si="6"/>
        <v>158522563.96397114</v>
      </c>
    </row>
    <row r="51" spans="1:22" x14ac:dyDescent="0.4">
      <c r="A51" s="22">
        <v>2016</v>
      </c>
      <c r="B51" s="22" t="s">
        <v>19</v>
      </c>
      <c r="D51" s="22" t="s">
        <v>79</v>
      </c>
      <c r="E51" s="1" t="s">
        <v>45</v>
      </c>
      <c r="F51" s="1" t="s">
        <v>61</v>
      </c>
      <c r="G51" s="28" t="s">
        <v>74</v>
      </c>
      <c r="H51" s="24">
        <v>153136</v>
      </c>
      <c r="I51" s="1">
        <v>318</v>
      </c>
      <c r="J51" s="17">
        <v>187</v>
      </c>
      <c r="K51" s="24">
        <f t="shared" si="0"/>
        <v>818.90909090909088</v>
      </c>
      <c r="L51" s="18">
        <v>35.1</v>
      </c>
      <c r="M51" s="18">
        <v>4.82</v>
      </c>
      <c r="N51" s="18">
        <v>29.3</v>
      </c>
      <c r="O51" s="19">
        <v>0.54220000000000002</v>
      </c>
      <c r="Q51" s="21">
        <f t="shared" si="1"/>
        <v>444.01250909090908</v>
      </c>
      <c r="R51" s="7">
        <f t="shared" si="2"/>
        <v>5375073.6000000006</v>
      </c>
      <c r="S51" s="8">
        <f t="shared" si="3"/>
        <v>738115.52</v>
      </c>
      <c r="T51" s="8">
        <f t="shared" si="4"/>
        <v>4486884.8</v>
      </c>
      <c r="U51" s="8">
        <f t="shared" si="5"/>
        <v>83030.339200000002</v>
      </c>
      <c r="V51" s="8">
        <f t="shared" si="6"/>
        <v>67994299.592145458</v>
      </c>
    </row>
    <row r="52" spans="1:22" x14ac:dyDescent="0.4">
      <c r="A52" s="22">
        <v>2016</v>
      </c>
      <c r="B52" s="22" t="s">
        <v>19</v>
      </c>
      <c r="D52" s="22" t="s">
        <v>78</v>
      </c>
      <c r="E52" s="1" t="s">
        <v>45</v>
      </c>
      <c r="F52" s="1" t="s">
        <v>61</v>
      </c>
      <c r="G52" s="28" t="s">
        <v>74</v>
      </c>
      <c r="H52" s="24">
        <v>183737</v>
      </c>
      <c r="I52" s="1">
        <v>381</v>
      </c>
      <c r="J52" s="17">
        <v>107</v>
      </c>
      <c r="K52" s="24">
        <f t="shared" si="0"/>
        <v>1717.1682242990655</v>
      </c>
      <c r="L52" s="18">
        <v>37</v>
      </c>
      <c r="M52" s="18">
        <v>4.42</v>
      </c>
      <c r="N52" s="18">
        <v>30.5</v>
      </c>
      <c r="O52" s="19">
        <v>0.5706</v>
      </c>
      <c r="Q52" s="21">
        <f t="shared" si="1"/>
        <v>979.81618878504673</v>
      </c>
      <c r="R52" s="7">
        <f t="shared" si="2"/>
        <v>6798269</v>
      </c>
      <c r="S52" s="8">
        <f t="shared" si="3"/>
        <v>812117.54</v>
      </c>
      <c r="T52" s="8">
        <f t="shared" si="4"/>
        <v>5603978.5</v>
      </c>
      <c r="U52" s="8">
        <f t="shared" si="5"/>
        <v>104840.3322</v>
      </c>
      <c r="V52" s="8">
        <f t="shared" si="6"/>
        <v>180028487.07879815</v>
      </c>
    </row>
    <row r="53" spans="1:22" x14ac:dyDescent="0.4">
      <c r="A53" s="22">
        <v>2016</v>
      </c>
      <c r="B53" s="22" t="s">
        <v>19</v>
      </c>
      <c r="D53" s="22" t="s">
        <v>79</v>
      </c>
      <c r="E53" s="1" t="s">
        <v>44</v>
      </c>
      <c r="F53" s="1" t="s">
        <v>35</v>
      </c>
      <c r="G53" s="28" t="s">
        <v>74</v>
      </c>
      <c r="H53" s="24">
        <v>134325</v>
      </c>
      <c r="I53" s="1">
        <v>271</v>
      </c>
      <c r="J53" s="17">
        <v>100</v>
      </c>
      <c r="K53" s="24">
        <f t="shared" si="0"/>
        <v>1343.25</v>
      </c>
      <c r="L53" s="18">
        <v>36.229999999999997</v>
      </c>
      <c r="M53" s="18">
        <v>4.2489999999999997</v>
      </c>
      <c r="N53" s="18">
        <v>28.38</v>
      </c>
      <c r="O53" s="19">
        <v>0.54559999999999997</v>
      </c>
      <c r="Q53" s="21">
        <f t="shared" si="1"/>
        <v>732.87720000000002</v>
      </c>
      <c r="R53" s="7">
        <f t="shared" si="2"/>
        <v>4866594.75</v>
      </c>
      <c r="S53" s="8">
        <f t="shared" si="3"/>
        <v>570746.92499999993</v>
      </c>
      <c r="T53" s="8">
        <f t="shared" si="4"/>
        <v>3812143.5</v>
      </c>
      <c r="U53" s="8">
        <f t="shared" si="5"/>
        <v>73287.72</v>
      </c>
      <c r="V53" s="8">
        <f t="shared" si="6"/>
        <v>98443729.890000001</v>
      </c>
    </row>
    <row r="54" spans="1:22" x14ac:dyDescent="0.4">
      <c r="A54" s="22">
        <v>2016</v>
      </c>
      <c r="B54" s="22" t="s">
        <v>19</v>
      </c>
      <c r="D54" s="22" t="s">
        <v>79</v>
      </c>
      <c r="E54" s="1" t="s">
        <v>44</v>
      </c>
      <c r="F54" s="1" t="s">
        <v>33</v>
      </c>
      <c r="G54" s="28" t="s">
        <v>74</v>
      </c>
      <c r="H54" s="24">
        <v>36081</v>
      </c>
      <c r="I54" s="1">
        <v>74</v>
      </c>
      <c r="J54" s="17">
        <v>30.1</v>
      </c>
      <c r="K54" s="24">
        <f t="shared" si="0"/>
        <v>1198.7043189368769</v>
      </c>
      <c r="L54" s="18">
        <v>36.700000000000003</v>
      </c>
      <c r="M54" s="18">
        <v>3.96</v>
      </c>
      <c r="N54" s="18">
        <v>30.6</v>
      </c>
      <c r="O54" s="19">
        <v>0.57399999999999995</v>
      </c>
      <c r="Q54" s="21">
        <f t="shared" si="1"/>
        <v>688.05627906976736</v>
      </c>
      <c r="R54" s="7">
        <f t="shared" si="2"/>
        <v>1324172.7000000002</v>
      </c>
      <c r="S54" s="8">
        <f t="shared" si="3"/>
        <v>142880.76</v>
      </c>
      <c r="T54" s="8">
        <f t="shared" si="4"/>
        <v>1104078.6000000001</v>
      </c>
      <c r="U54" s="8">
        <f t="shared" si="5"/>
        <v>20710.493999999999</v>
      </c>
      <c r="V54" s="8">
        <f t="shared" si="6"/>
        <v>24825758.605116274</v>
      </c>
    </row>
    <row r="55" spans="1:22" x14ac:dyDescent="0.4">
      <c r="A55" s="22">
        <v>2016</v>
      </c>
      <c r="B55" s="22" t="s">
        <v>41</v>
      </c>
      <c r="D55" s="22" t="s">
        <v>79</v>
      </c>
      <c r="E55" s="1" t="s">
        <v>44</v>
      </c>
      <c r="F55" s="1" t="s">
        <v>36</v>
      </c>
      <c r="G55" s="28" t="s">
        <v>69</v>
      </c>
      <c r="H55" s="24">
        <v>193102</v>
      </c>
      <c r="I55" s="1">
        <v>386</v>
      </c>
      <c r="J55" s="17">
        <v>125</v>
      </c>
      <c r="K55" s="24">
        <f t="shared" si="0"/>
        <v>1544.816</v>
      </c>
      <c r="L55" s="18">
        <v>39.1</v>
      </c>
      <c r="M55" s="18">
        <v>3.91</v>
      </c>
      <c r="N55" s="18">
        <v>33.9</v>
      </c>
      <c r="O55" s="19">
        <v>0.57540000000000002</v>
      </c>
      <c r="Q55" s="21">
        <f t="shared" si="1"/>
        <v>888.88712640000006</v>
      </c>
      <c r="R55" s="7">
        <f t="shared" si="2"/>
        <v>7550288.2000000002</v>
      </c>
      <c r="S55" s="8">
        <f t="shared" si="3"/>
        <v>755028.82000000007</v>
      </c>
      <c r="T55" s="8">
        <f t="shared" si="4"/>
        <v>6546157.7999999998</v>
      </c>
      <c r="U55" s="8">
        <f t="shared" si="5"/>
        <v>111110.89080000001</v>
      </c>
      <c r="V55" s="8">
        <f t="shared" si="6"/>
        <v>171645881.8820928</v>
      </c>
    </row>
    <row r="56" spans="1:22" x14ac:dyDescent="0.4">
      <c r="A56" s="22">
        <v>2016</v>
      </c>
      <c r="B56" s="22" t="s">
        <v>21</v>
      </c>
      <c r="C56" s="23">
        <v>3</v>
      </c>
      <c r="D56" s="22" t="s">
        <v>79</v>
      </c>
      <c r="E56" s="1" t="s">
        <v>44</v>
      </c>
      <c r="F56" s="1" t="s">
        <v>22</v>
      </c>
      <c r="G56" s="28" t="s">
        <v>84</v>
      </c>
      <c r="H56" s="24">
        <v>201470</v>
      </c>
      <c r="I56" s="1">
        <v>407</v>
      </c>
      <c r="J56" s="17">
        <v>109</v>
      </c>
      <c r="K56" s="24">
        <f t="shared" si="0"/>
        <v>1848.3486238532109</v>
      </c>
      <c r="L56" s="18">
        <v>37.200000000000003</v>
      </c>
      <c r="M56" s="18">
        <v>4.33</v>
      </c>
      <c r="N56" s="18">
        <v>30.7</v>
      </c>
      <c r="O56" s="19">
        <v>0.56899999999999995</v>
      </c>
      <c r="Q56" s="21">
        <f t="shared" si="1"/>
        <v>1051.710366972477</v>
      </c>
      <c r="R56" s="7">
        <f t="shared" si="2"/>
        <v>7494684.0000000009</v>
      </c>
      <c r="S56" s="8">
        <f t="shared" si="3"/>
        <v>872365.1</v>
      </c>
      <c r="T56" s="8">
        <f t="shared" si="4"/>
        <v>6185129</v>
      </c>
      <c r="U56" s="8">
        <f t="shared" si="5"/>
        <v>114636.43</v>
      </c>
      <c r="V56" s="8">
        <f t="shared" si="6"/>
        <v>211888087.63394493</v>
      </c>
    </row>
    <row r="57" spans="1:22" x14ac:dyDescent="0.4">
      <c r="A57" s="22">
        <v>2016</v>
      </c>
      <c r="B57" s="22" t="s">
        <v>49</v>
      </c>
      <c r="D57" s="22" t="s">
        <v>79</v>
      </c>
      <c r="E57" s="1" t="s">
        <v>44</v>
      </c>
      <c r="F57" s="1" t="s">
        <v>110</v>
      </c>
      <c r="G57" s="28" t="s">
        <v>74</v>
      </c>
      <c r="H57" s="24">
        <v>363649</v>
      </c>
      <c r="I57" s="1">
        <v>748</v>
      </c>
      <c r="J57" s="17">
        <v>300</v>
      </c>
      <c r="K57" s="24">
        <f t="shared" si="0"/>
        <v>1212.1633333333334</v>
      </c>
      <c r="L57" s="18">
        <v>35.4</v>
      </c>
      <c r="M57" s="18">
        <v>3.36</v>
      </c>
      <c r="N57" s="18">
        <v>28.9</v>
      </c>
      <c r="O57" s="19">
        <v>0.53649999999999998</v>
      </c>
      <c r="Q57" s="21">
        <f t="shared" si="1"/>
        <v>650.32562833333327</v>
      </c>
      <c r="R57" s="7">
        <f t="shared" si="2"/>
        <v>12873174.6</v>
      </c>
      <c r="S57" s="8">
        <f t="shared" si="3"/>
        <v>1221860.6399999999</v>
      </c>
      <c r="T57" s="8">
        <f t="shared" si="4"/>
        <v>10509456.1</v>
      </c>
      <c r="U57" s="8">
        <f t="shared" si="5"/>
        <v>195097.68849999999</v>
      </c>
      <c r="V57" s="8">
        <f t="shared" si="6"/>
        <v>236490264.4177883</v>
      </c>
    </row>
    <row r="58" spans="1:22" x14ac:dyDescent="0.4">
      <c r="A58" s="22">
        <v>2016</v>
      </c>
      <c r="B58" s="22" t="s">
        <v>49</v>
      </c>
      <c r="D58" s="22" t="s">
        <v>79</v>
      </c>
      <c r="E58" s="1" t="s">
        <v>44</v>
      </c>
      <c r="F58" s="1" t="s">
        <v>110</v>
      </c>
      <c r="G58" s="28" t="s">
        <v>74</v>
      </c>
      <c r="H58" s="24">
        <v>51278</v>
      </c>
      <c r="I58" s="1">
        <v>103</v>
      </c>
      <c r="J58" s="17">
        <v>50</v>
      </c>
      <c r="K58" s="24">
        <f t="shared" si="0"/>
        <v>1025.56</v>
      </c>
      <c r="L58" s="18">
        <v>35.6</v>
      </c>
      <c r="M58" s="18">
        <v>4.38</v>
      </c>
      <c r="N58" s="18">
        <v>29.1</v>
      </c>
      <c r="O58" s="19">
        <v>0.56320000000000003</v>
      </c>
      <c r="Q58" s="21">
        <f t="shared" si="1"/>
        <v>577.59539200000006</v>
      </c>
      <c r="R58" s="7">
        <f t="shared" si="2"/>
        <v>1825496.8</v>
      </c>
      <c r="S58" s="8">
        <f t="shared" si="3"/>
        <v>224597.63999999998</v>
      </c>
      <c r="T58" s="8">
        <f t="shared" si="4"/>
        <v>1492189.8</v>
      </c>
      <c r="U58" s="8">
        <f t="shared" si="5"/>
        <v>28879.769600000003</v>
      </c>
      <c r="V58" s="8">
        <f t="shared" si="6"/>
        <v>29617936.510976002</v>
      </c>
    </row>
    <row r="59" spans="1:22" x14ac:dyDescent="0.4">
      <c r="A59" s="22">
        <v>2016</v>
      </c>
      <c r="B59" s="22" t="s">
        <v>19</v>
      </c>
      <c r="D59" s="22" t="s">
        <v>79</v>
      </c>
      <c r="E59" s="1" t="s">
        <v>44</v>
      </c>
      <c r="F59" s="1" t="s">
        <v>33</v>
      </c>
      <c r="G59" s="28" t="s">
        <v>74</v>
      </c>
      <c r="H59" s="24">
        <v>13392</v>
      </c>
      <c r="I59" s="1">
        <v>27</v>
      </c>
      <c r="J59" s="17">
        <v>9.6</v>
      </c>
      <c r="K59" s="24">
        <f t="shared" si="0"/>
        <v>1395</v>
      </c>
      <c r="L59" s="18">
        <v>37.1</v>
      </c>
      <c r="M59" s="18">
        <v>3.72</v>
      </c>
      <c r="N59" s="18">
        <v>30.1</v>
      </c>
      <c r="O59" s="19">
        <v>0.50290000000000001</v>
      </c>
      <c r="Q59" s="21">
        <f t="shared" si="1"/>
        <v>701.54550000000006</v>
      </c>
      <c r="R59" s="7">
        <f t="shared" si="2"/>
        <v>496843.2</v>
      </c>
      <c r="S59" s="8">
        <f t="shared" si="3"/>
        <v>49818.240000000005</v>
      </c>
      <c r="T59" s="8">
        <f t="shared" si="4"/>
        <v>403099.2</v>
      </c>
      <c r="U59" s="8">
        <f t="shared" si="5"/>
        <v>6734.8368</v>
      </c>
      <c r="V59" s="8">
        <f t="shared" si="6"/>
        <v>9395097.3360000011</v>
      </c>
    </row>
    <row r="60" spans="1:22" x14ac:dyDescent="0.4">
      <c r="A60" s="22">
        <v>2016</v>
      </c>
      <c r="B60" s="22" t="s">
        <v>19</v>
      </c>
      <c r="D60" s="22" t="s">
        <v>79</v>
      </c>
      <c r="E60" s="1" t="s">
        <v>44</v>
      </c>
      <c r="F60" s="1" t="s">
        <v>32</v>
      </c>
      <c r="G60" s="28" t="s">
        <v>74</v>
      </c>
      <c r="H60" s="24">
        <v>62543</v>
      </c>
      <c r="I60" s="1">
        <v>124</v>
      </c>
      <c r="J60" s="17">
        <v>78</v>
      </c>
      <c r="K60" s="24">
        <f t="shared" si="0"/>
        <v>801.83333333333337</v>
      </c>
      <c r="L60" s="18">
        <v>36.200000000000003</v>
      </c>
      <c r="M60" s="18">
        <v>4.21</v>
      </c>
      <c r="N60" s="18">
        <v>29.7</v>
      </c>
      <c r="O60" s="19">
        <v>0.55610000000000004</v>
      </c>
      <c r="Q60" s="21">
        <f t="shared" si="1"/>
        <v>445.89951666666673</v>
      </c>
      <c r="R60" s="7">
        <f t="shared" si="2"/>
        <v>2264056.6</v>
      </c>
      <c r="S60" s="8">
        <f t="shared" si="3"/>
        <v>263306.02999999997</v>
      </c>
      <c r="T60" s="8">
        <f t="shared" si="4"/>
        <v>1857527.0999999999</v>
      </c>
      <c r="U60" s="8">
        <f t="shared" si="5"/>
        <v>34780.162300000004</v>
      </c>
      <c r="V60" s="8">
        <f t="shared" si="6"/>
        <v>27887893.470883336</v>
      </c>
    </row>
    <row r="61" spans="1:22" x14ac:dyDescent="0.4">
      <c r="A61" s="22">
        <v>2016</v>
      </c>
      <c r="B61" s="22" t="s">
        <v>41</v>
      </c>
      <c r="D61" s="22" t="s">
        <v>79</v>
      </c>
      <c r="E61" s="1" t="s">
        <v>44</v>
      </c>
      <c r="F61" s="1" t="s">
        <v>36</v>
      </c>
      <c r="G61" s="28" t="s">
        <v>69</v>
      </c>
      <c r="H61" s="24">
        <v>193102</v>
      </c>
      <c r="I61" s="1">
        <v>386</v>
      </c>
      <c r="J61" s="17">
        <v>125</v>
      </c>
      <c r="K61" s="24">
        <f t="shared" si="0"/>
        <v>1544.816</v>
      </c>
      <c r="L61" s="18">
        <v>39.1</v>
      </c>
      <c r="M61" s="18">
        <v>3.91</v>
      </c>
      <c r="N61" s="18">
        <v>33.9</v>
      </c>
      <c r="O61" s="19">
        <v>0.57540000000000002</v>
      </c>
      <c r="Q61" s="21">
        <f t="shared" si="1"/>
        <v>888.88712640000006</v>
      </c>
      <c r="R61" s="7">
        <f t="shared" si="2"/>
        <v>7550288.2000000002</v>
      </c>
      <c r="S61" s="8">
        <f t="shared" si="3"/>
        <v>755028.82000000007</v>
      </c>
      <c r="T61" s="8">
        <f t="shared" si="4"/>
        <v>6546157.7999999998</v>
      </c>
      <c r="U61" s="8">
        <f t="shared" si="5"/>
        <v>111110.89080000001</v>
      </c>
      <c r="V61" s="8">
        <f t="shared" si="6"/>
        <v>171645881.8820928</v>
      </c>
    </row>
    <row r="62" spans="1:22" x14ac:dyDescent="0.4">
      <c r="A62" s="22">
        <v>2016</v>
      </c>
      <c r="B62" s="22" t="s">
        <v>41</v>
      </c>
      <c r="D62" s="22" t="s">
        <v>79</v>
      </c>
      <c r="E62" s="1" t="s">
        <v>44</v>
      </c>
      <c r="F62" s="1" t="s">
        <v>110</v>
      </c>
      <c r="G62" s="28" t="s">
        <v>74</v>
      </c>
      <c r="H62" s="24">
        <v>170835</v>
      </c>
      <c r="I62" s="1">
        <v>348</v>
      </c>
      <c r="J62" s="17">
        <v>120</v>
      </c>
      <c r="K62" s="24">
        <f t="shared" si="0"/>
        <v>1423.625</v>
      </c>
      <c r="L62" s="18">
        <v>36.1</v>
      </c>
      <c r="M62" s="18">
        <v>3.55</v>
      </c>
      <c r="N62" s="18">
        <v>29.1</v>
      </c>
      <c r="O62" s="19">
        <v>0.55879999999999996</v>
      </c>
      <c r="Q62" s="21">
        <f t="shared" si="1"/>
        <v>795.52165000000002</v>
      </c>
      <c r="R62" s="7">
        <f t="shared" si="2"/>
        <v>6167143.5</v>
      </c>
      <c r="S62" s="8">
        <f t="shared" si="3"/>
        <v>606464.25</v>
      </c>
      <c r="T62" s="8">
        <f t="shared" si="4"/>
        <v>4971298.5</v>
      </c>
      <c r="U62" s="8">
        <f t="shared" si="5"/>
        <v>95462.597999999998</v>
      </c>
      <c r="V62" s="8">
        <f t="shared" si="6"/>
        <v>135902941.07775</v>
      </c>
    </row>
    <row r="63" spans="1:22" x14ac:dyDescent="0.4">
      <c r="A63" s="22">
        <v>2016</v>
      </c>
      <c r="B63" s="22" t="s">
        <v>19</v>
      </c>
      <c r="D63" s="22" t="s">
        <v>79</v>
      </c>
      <c r="E63" s="1" t="s">
        <v>44</v>
      </c>
      <c r="F63" s="1" t="s">
        <v>32</v>
      </c>
      <c r="G63" s="28" t="s">
        <v>74</v>
      </c>
      <c r="H63" s="24">
        <v>143137</v>
      </c>
      <c r="I63" s="1">
        <v>284</v>
      </c>
      <c r="J63" s="17">
        <v>130</v>
      </c>
      <c r="K63" s="24">
        <f t="shared" si="0"/>
        <v>1101.0538461538461</v>
      </c>
      <c r="L63" s="18">
        <v>36.5</v>
      </c>
      <c r="M63" s="18">
        <v>4.22</v>
      </c>
      <c r="N63" s="18">
        <v>30.4</v>
      </c>
      <c r="O63" s="19">
        <v>0.56730000000000003</v>
      </c>
      <c r="Q63" s="21">
        <f t="shared" si="1"/>
        <v>624.62784692307696</v>
      </c>
      <c r="R63" s="7">
        <f t="shared" si="2"/>
        <v>5224500.5</v>
      </c>
      <c r="S63" s="8">
        <f t="shared" si="3"/>
        <v>604038.14</v>
      </c>
      <c r="T63" s="8">
        <f t="shared" si="4"/>
        <v>4351364.8</v>
      </c>
      <c r="U63" s="8">
        <f t="shared" si="5"/>
        <v>81201.6201</v>
      </c>
      <c r="V63" s="8">
        <f t="shared" si="6"/>
        <v>89407356.125028461</v>
      </c>
    </row>
    <row r="64" spans="1:22" x14ac:dyDescent="0.4">
      <c r="A64" s="22">
        <v>2016</v>
      </c>
      <c r="B64" s="22" t="s">
        <v>41</v>
      </c>
      <c r="C64" s="23">
        <v>3.25</v>
      </c>
      <c r="D64" s="22" t="s">
        <v>79</v>
      </c>
      <c r="E64" s="1" t="s">
        <v>44</v>
      </c>
      <c r="F64" s="1" t="s">
        <v>22</v>
      </c>
      <c r="G64" s="28" t="s">
        <v>74</v>
      </c>
      <c r="H64" s="24">
        <v>169506</v>
      </c>
      <c r="I64" s="1">
        <v>344</v>
      </c>
      <c r="J64" s="17">
        <v>120</v>
      </c>
      <c r="K64" s="24">
        <f t="shared" si="0"/>
        <v>1412.55</v>
      </c>
      <c r="L64" s="18">
        <v>35.96</v>
      </c>
      <c r="M64" s="18">
        <v>3.95</v>
      </c>
      <c r="N64" s="18">
        <v>28.71</v>
      </c>
      <c r="O64" s="19">
        <v>0.56410000000000005</v>
      </c>
      <c r="Q64" s="21">
        <f t="shared" si="1"/>
        <v>796.81945500000006</v>
      </c>
      <c r="R64" s="7">
        <f t="shared" si="2"/>
        <v>6095435.7599999998</v>
      </c>
      <c r="S64" s="8">
        <f t="shared" si="3"/>
        <v>669548.70000000007</v>
      </c>
      <c r="T64" s="8">
        <f t="shared" si="4"/>
        <v>4866517.26</v>
      </c>
      <c r="U64" s="8">
        <f t="shared" si="5"/>
        <v>95618.334600000002</v>
      </c>
      <c r="V64" s="8">
        <f t="shared" si="6"/>
        <v>135065678.53923002</v>
      </c>
    </row>
    <row r="65" spans="1:22" x14ac:dyDescent="0.4">
      <c r="A65" s="22">
        <v>2016</v>
      </c>
      <c r="B65" s="22" t="s">
        <v>19</v>
      </c>
      <c r="D65" s="22" t="s">
        <v>79</v>
      </c>
      <c r="E65" s="1" t="s">
        <v>44</v>
      </c>
      <c r="F65" s="1" t="s">
        <v>51</v>
      </c>
      <c r="G65" s="28" t="s">
        <v>74</v>
      </c>
      <c r="H65" s="24">
        <v>26907</v>
      </c>
      <c r="I65" s="1">
        <v>56</v>
      </c>
      <c r="J65" s="17">
        <v>30</v>
      </c>
      <c r="K65" s="24">
        <f t="shared" si="0"/>
        <v>896.9</v>
      </c>
      <c r="L65" s="18">
        <v>36.159999999999997</v>
      </c>
      <c r="M65" s="18">
        <v>4.1900000000000004</v>
      </c>
      <c r="N65" s="18">
        <v>29.98</v>
      </c>
      <c r="O65" s="19">
        <v>0.56950000000000001</v>
      </c>
      <c r="Q65" s="21">
        <f t="shared" si="1"/>
        <v>510.78455000000002</v>
      </c>
      <c r="R65" s="7">
        <f t="shared" si="2"/>
        <v>972957.11999999988</v>
      </c>
      <c r="S65" s="8">
        <f t="shared" si="3"/>
        <v>112740.33000000002</v>
      </c>
      <c r="T65" s="8">
        <f t="shared" si="4"/>
        <v>806671.86</v>
      </c>
      <c r="U65" s="8">
        <f t="shared" si="5"/>
        <v>15323.5365</v>
      </c>
      <c r="V65" s="8">
        <f t="shared" si="6"/>
        <v>13743679.886850001</v>
      </c>
    </row>
    <row r="66" spans="1:22" x14ac:dyDescent="0.4">
      <c r="A66" s="30">
        <v>2016</v>
      </c>
      <c r="B66" s="30" t="s">
        <v>19</v>
      </c>
      <c r="D66" s="22" t="s">
        <v>79</v>
      </c>
      <c r="E66" s="1" t="s">
        <v>44</v>
      </c>
      <c r="F66" s="1" t="s">
        <v>51</v>
      </c>
      <c r="G66" s="28" t="s">
        <v>74</v>
      </c>
      <c r="H66" s="24">
        <v>182956</v>
      </c>
      <c r="I66" s="1">
        <v>377</v>
      </c>
      <c r="J66" s="17">
        <v>240</v>
      </c>
      <c r="K66" s="24">
        <f t="shared" si="0"/>
        <v>762.31666666666672</v>
      </c>
      <c r="L66" s="18">
        <v>36.01</v>
      </c>
      <c r="M66" s="18">
        <v>4.1399999999999997</v>
      </c>
      <c r="N66" s="18">
        <v>29.61</v>
      </c>
      <c r="O66" s="19">
        <v>0.55410000000000004</v>
      </c>
      <c r="Q66" s="21">
        <f t="shared" si="1"/>
        <v>422.39966500000003</v>
      </c>
      <c r="R66" s="7">
        <f t="shared" si="2"/>
        <v>6588245.5599999996</v>
      </c>
      <c r="S66" s="8">
        <f t="shared" si="3"/>
        <v>757437.84</v>
      </c>
      <c r="T66" s="8">
        <f t="shared" si="4"/>
        <v>5417327.1600000001</v>
      </c>
      <c r="U66" s="8">
        <f t="shared" si="5"/>
        <v>101375.91960000001</v>
      </c>
      <c r="V66" s="8">
        <f t="shared" si="6"/>
        <v>77280553.109740004</v>
      </c>
    </row>
    <row r="67" spans="1:22" x14ac:dyDescent="0.4">
      <c r="A67" s="22">
        <v>2016</v>
      </c>
      <c r="B67" s="22" t="s">
        <v>41</v>
      </c>
      <c r="D67" s="22" t="s">
        <v>78</v>
      </c>
      <c r="E67" s="1" t="s">
        <v>44</v>
      </c>
      <c r="F67" s="1" t="s">
        <v>18</v>
      </c>
      <c r="G67" s="28" t="s">
        <v>75</v>
      </c>
      <c r="H67" s="24">
        <v>165677</v>
      </c>
      <c r="I67" s="1">
        <v>338</v>
      </c>
      <c r="J67" s="17">
        <v>81</v>
      </c>
      <c r="K67" s="24">
        <f t="shared" ref="K67:K130" si="7">IF(J67="",0,H67/J67)</f>
        <v>2045.3950617283951</v>
      </c>
      <c r="L67" s="18">
        <v>37.200000000000003</v>
      </c>
      <c r="M67" s="18">
        <v>4.3499999999999996</v>
      </c>
      <c r="N67" s="18">
        <v>27.68</v>
      </c>
      <c r="O67" s="19">
        <v>0.57069999999999999</v>
      </c>
      <c r="Q67" s="21">
        <f t="shared" ref="Q67:Q130" si="8">IF(J67="",0,O67*H67/J67)</f>
        <v>1167.306961728395</v>
      </c>
      <c r="R67" s="7">
        <f t="shared" ref="R67:R130" si="9">$H67*L67</f>
        <v>6163184.4000000004</v>
      </c>
      <c r="S67" s="8">
        <f t="shared" ref="S67:S130" si="10">$H67*M67</f>
        <v>720694.95</v>
      </c>
      <c r="T67" s="8">
        <f t="shared" ref="T67:T130" si="11">$H67*N67</f>
        <v>4585939.3600000003</v>
      </c>
      <c r="U67" s="8">
        <f t="shared" ref="U67:U130" si="12">$H67*O67</f>
        <v>94551.863899999997</v>
      </c>
      <c r="V67" s="8">
        <f t="shared" ref="V67:V130" si="13">$H67*Q67</f>
        <v>193395915.49827531</v>
      </c>
    </row>
    <row r="68" spans="1:22" x14ac:dyDescent="0.4">
      <c r="A68" s="30">
        <v>2016</v>
      </c>
      <c r="B68" s="30" t="s">
        <v>19</v>
      </c>
      <c r="D68" s="22" t="s">
        <v>79</v>
      </c>
      <c r="E68" s="1" t="s">
        <v>44</v>
      </c>
      <c r="F68" s="1" t="s">
        <v>51</v>
      </c>
      <c r="G68" s="28" t="s">
        <v>74</v>
      </c>
      <c r="H68" s="24">
        <v>65573</v>
      </c>
      <c r="I68" s="1">
        <v>135</v>
      </c>
      <c r="J68" s="17">
        <v>100</v>
      </c>
      <c r="K68" s="24">
        <f t="shared" si="7"/>
        <v>655.73</v>
      </c>
      <c r="L68" s="18">
        <v>35.53</v>
      </c>
      <c r="M68" s="18">
        <v>4.2300000000000004</v>
      </c>
      <c r="N68" s="18">
        <v>29.51</v>
      </c>
      <c r="O68" s="19">
        <v>0.55869999999999997</v>
      </c>
      <c r="Q68" s="21">
        <f t="shared" si="8"/>
        <v>366.35635100000002</v>
      </c>
      <c r="R68" s="7">
        <f t="shared" si="9"/>
        <v>2329808.69</v>
      </c>
      <c r="S68" s="8">
        <f t="shared" si="10"/>
        <v>277373.79000000004</v>
      </c>
      <c r="T68" s="8">
        <f t="shared" si="11"/>
        <v>1935059.2300000002</v>
      </c>
      <c r="U68" s="8">
        <f t="shared" si="12"/>
        <v>36635.6351</v>
      </c>
      <c r="V68" s="8">
        <f t="shared" si="13"/>
        <v>24023085.004123002</v>
      </c>
    </row>
    <row r="69" spans="1:22" x14ac:dyDescent="0.4">
      <c r="A69" s="30">
        <v>2016</v>
      </c>
      <c r="B69" s="30" t="s">
        <v>19</v>
      </c>
      <c r="D69" s="22" t="s">
        <v>79</v>
      </c>
      <c r="E69" s="1" t="s">
        <v>44</v>
      </c>
      <c r="F69" s="1" t="s">
        <v>51</v>
      </c>
      <c r="G69" s="28" t="s">
        <v>74</v>
      </c>
      <c r="H69" s="24">
        <v>72538</v>
      </c>
      <c r="I69" s="1">
        <v>150</v>
      </c>
      <c r="J69" s="17">
        <v>138</v>
      </c>
      <c r="K69" s="24">
        <f t="shared" si="7"/>
        <v>525.63768115942025</v>
      </c>
      <c r="L69" s="18">
        <v>35.729999999999997</v>
      </c>
      <c r="M69" s="18">
        <v>3.73</v>
      </c>
      <c r="N69" s="18">
        <v>29.63</v>
      </c>
      <c r="O69" s="19">
        <v>0.5544</v>
      </c>
      <c r="Q69" s="21">
        <f t="shared" si="8"/>
        <v>291.41353043478261</v>
      </c>
      <c r="R69" s="7">
        <f t="shared" si="9"/>
        <v>2591782.7399999998</v>
      </c>
      <c r="S69" s="8">
        <f t="shared" si="10"/>
        <v>270566.74</v>
      </c>
      <c r="T69" s="8">
        <f t="shared" si="11"/>
        <v>2149300.94</v>
      </c>
      <c r="U69" s="8">
        <f t="shared" si="12"/>
        <v>40215.067199999998</v>
      </c>
      <c r="V69" s="8">
        <f t="shared" si="13"/>
        <v>21138554.670678262</v>
      </c>
    </row>
    <row r="70" spans="1:22" x14ac:dyDescent="0.4">
      <c r="A70" s="30">
        <v>2016</v>
      </c>
      <c r="B70" s="30" t="s">
        <v>19</v>
      </c>
      <c r="D70" s="22" t="s">
        <v>79</v>
      </c>
      <c r="E70" s="1" t="s">
        <v>44</v>
      </c>
      <c r="F70" s="1" t="s">
        <v>51</v>
      </c>
      <c r="G70" s="28" t="s">
        <v>74</v>
      </c>
      <c r="H70" s="24">
        <v>89678</v>
      </c>
      <c r="I70" s="1">
        <v>183</v>
      </c>
      <c r="J70" s="17">
        <v>105</v>
      </c>
      <c r="K70" s="24">
        <f t="shared" si="7"/>
        <v>854.0761904761905</v>
      </c>
      <c r="L70" s="18">
        <v>35.93</v>
      </c>
      <c r="M70" s="18">
        <v>4.47</v>
      </c>
      <c r="N70" s="18">
        <v>29.52</v>
      </c>
      <c r="O70" s="19">
        <v>0.55940000000000001</v>
      </c>
      <c r="Q70" s="21">
        <f t="shared" si="8"/>
        <v>477.77022095238095</v>
      </c>
      <c r="R70" s="7">
        <f t="shared" si="9"/>
        <v>3222130.54</v>
      </c>
      <c r="S70" s="8">
        <f t="shared" si="10"/>
        <v>400860.66</v>
      </c>
      <c r="T70" s="8">
        <f t="shared" si="11"/>
        <v>2647294.56</v>
      </c>
      <c r="U70" s="8">
        <f t="shared" si="12"/>
        <v>50165.873200000002</v>
      </c>
      <c r="V70" s="8">
        <f t="shared" si="13"/>
        <v>42845477.87456762</v>
      </c>
    </row>
    <row r="71" spans="1:22" x14ac:dyDescent="0.4">
      <c r="A71" s="30">
        <v>2016</v>
      </c>
      <c r="B71" s="30" t="s">
        <v>19</v>
      </c>
      <c r="D71" s="22" t="s">
        <v>79</v>
      </c>
      <c r="E71" s="1" t="s">
        <v>44</v>
      </c>
      <c r="F71" s="1" t="s">
        <v>51</v>
      </c>
      <c r="G71" s="28" t="s">
        <v>74</v>
      </c>
      <c r="H71" s="24">
        <v>129337</v>
      </c>
      <c r="I71" s="1">
        <v>267</v>
      </c>
      <c r="J71" s="17">
        <v>197</v>
      </c>
      <c r="K71" s="24">
        <f t="shared" si="7"/>
        <v>656.53299492385781</v>
      </c>
      <c r="L71" s="18">
        <v>35.72</v>
      </c>
      <c r="M71" s="18">
        <v>4.13</v>
      </c>
      <c r="N71" s="18">
        <v>29.18</v>
      </c>
      <c r="O71" s="19">
        <v>0.55030000000000001</v>
      </c>
      <c r="Q71" s="21">
        <f t="shared" si="8"/>
        <v>361.29010710659901</v>
      </c>
      <c r="R71" s="7">
        <f t="shared" si="9"/>
        <v>4619917.6399999997</v>
      </c>
      <c r="S71" s="8">
        <f t="shared" si="10"/>
        <v>534161.80999999994</v>
      </c>
      <c r="T71" s="8">
        <f t="shared" si="11"/>
        <v>3774053.66</v>
      </c>
      <c r="U71" s="8">
        <f t="shared" si="12"/>
        <v>71174.151100000003</v>
      </c>
      <c r="V71" s="8">
        <f t="shared" si="13"/>
        <v>46728178.582846195</v>
      </c>
    </row>
    <row r="72" spans="1:22" x14ac:dyDescent="0.4">
      <c r="A72" s="22">
        <v>2016</v>
      </c>
      <c r="B72" s="22" t="s">
        <v>41</v>
      </c>
      <c r="C72" s="23">
        <v>5</v>
      </c>
      <c r="D72" s="22" t="s">
        <v>79</v>
      </c>
      <c r="E72" s="1" t="s">
        <v>44</v>
      </c>
      <c r="F72" s="1" t="s">
        <v>22</v>
      </c>
      <c r="G72" s="28" t="s">
        <v>74</v>
      </c>
      <c r="H72" s="24">
        <v>169506</v>
      </c>
      <c r="I72" s="1">
        <v>344</v>
      </c>
      <c r="J72" s="17">
        <v>120</v>
      </c>
      <c r="K72" s="24">
        <f t="shared" si="7"/>
        <v>1412.55</v>
      </c>
      <c r="L72" s="18">
        <v>35.96</v>
      </c>
      <c r="M72" s="18">
        <v>3.95</v>
      </c>
      <c r="N72" s="18">
        <v>28.71</v>
      </c>
      <c r="O72" s="19">
        <v>0.56406900000000004</v>
      </c>
      <c r="Q72" s="21">
        <f t="shared" si="8"/>
        <v>796.77566594999996</v>
      </c>
      <c r="R72" s="7">
        <f t="shared" si="9"/>
        <v>6095435.7599999998</v>
      </c>
      <c r="S72" s="8">
        <f t="shared" si="10"/>
        <v>669548.70000000007</v>
      </c>
      <c r="T72" s="8">
        <f t="shared" si="11"/>
        <v>4866517.26</v>
      </c>
      <c r="U72" s="8">
        <f t="shared" si="12"/>
        <v>95613.079914000002</v>
      </c>
      <c r="V72" s="8">
        <f t="shared" si="13"/>
        <v>135058256.03252068</v>
      </c>
    </row>
    <row r="73" spans="1:22" x14ac:dyDescent="0.4">
      <c r="A73" s="30">
        <v>2016</v>
      </c>
      <c r="B73" s="30" t="s">
        <v>19</v>
      </c>
      <c r="D73" s="22" t="s">
        <v>79</v>
      </c>
      <c r="E73" s="1" t="s">
        <v>44</v>
      </c>
      <c r="F73" s="1" t="s">
        <v>51</v>
      </c>
      <c r="G73" s="28" t="s">
        <v>74</v>
      </c>
      <c r="H73" s="24">
        <v>303455</v>
      </c>
      <c r="I73" s="1">
        <v>625</v>
      </c>
      <c r="J73" s="17">
        <v>413</v>
      </c>
      <c r="K73" s="24">
        <f t="shared" si="7"/>
        <v>734.75786924939462</v>
      </c>
      <c r="L73" s="18">
        <v>35.64</v>
      </c>
      <c r="M73" s="18">
        <v>3.99</v>
      </c>
      <c r="N73" s="18">
        <v>28.95</v>
      </c>
      <c r="O73" s="19">
        <v>0.53649999999999998</v>
      </c>
      <c r="Q73" s="21">
        <f t="shared" si="8"/>
        <v>394.19759685230019</v>
      </c>
      <c r="R73" s="7">
        <f t="shared" si="9"/>
        <v>10815136.199999999</v>
      </c>
      <c r="S73" s="8">
        <f t="shared" si="10"/>
        <v>1210785.45</v>
      </c>
      <c r="T73" s="8">
        <f t="shared" si="11"/>
        <v>8785022.25</v>
      </c>
      <c r="U73" s="8">
        <f t="shared" si="12"/>
        <v>162803.60749999998</v>
      </c>
      <c r="V73" s="8">
        <f t="shared" si="13"/>
        <v>119621231.75281475</v>
      </c>
    </row>
    <row r="74" spans="1:22" x14ac:dyDescent="0.4">
      <c r="A74" s="22">
        <v>2016</v>
      </c>
      <c r="B74" s="22" t="s">
        <v>41</v>
      </c>
      <c r="C74" s="23">
        <v>3.75</v>
      </c>
      <c r="D74" s="22" t="s">
        <v>79</v>
      </c>
      <c r="E74" s="1" t="s">
        <v>44</v>
      </c>
      <c r="F74" s="1" t="s">
        <v>22</v>
      </c>
      <c r="G74" s="28" t="s">
        <v>74</v>
      </c>
      <c r="H74" s="24">
        <v>185207</v>
      </c>
      <c r="I74" s="1">
        <v>376</v>
      </c>
      <c r="J74" s="17">
        <v>120</v>
      </c>
      <c r="K74" s="24">
        <f t="shared" si="7"/>
        <v>1543.3916666666667</v>
      </c>
      <c r="L74" s="18">
        <v>36.31</v>
      </c>
      <c r="M74" s="18">
        <v>4.47</v>
      </c>
      <c r="N74" s="18">
        <v>29.31</v>
      </c>
      <c r="O74" s="19">
        <v>0.54400000000000004</v>
      </c>
      <c r="Q74" s="21">
        <f t="shared" si="8"/>
        <v>839.60506666666674</v>
      </c>
      <c r="R74" s="7">
        <f t="shared" si="9"/>
        <v>6724866.1700000009</v>
      </c>
      <c r="S74" s="8">
        <f t="shared" si="10"/>
        <v>827875.28999999992</v>
      </c>
      <c r="T74" s="8">
        <f t="shared" si="11"/>
        <v>5428417.1699999999</v>
      </c>
      <c r="U74" s="8">
        <f t="shared" si="12"/>
        <v>100752.60800000001</v>
      </c>
      <c r="V74" s="8">
        <f t="shared" si="13"/>
        <v>155500735.58213335</v>
      </c>
    </row>
    <row r="75" spans="1:22" x14ac:dyDescent="0.4">
      <c r="A75" s="22">
        <v>2016</v>
      </c>
      <c r="B75" s="22" t="s">
        <v>41</v>
      </c>
      <c r="C75" s="23">
        <v>4.25</v>
      </c>
      <c r="D75" s="22" t="s">
        <v>79</v>
      </c>
      <c r="E75" s="1" t="s">
        <v>44</v>
      </c>
      <c r="F75" s="1" t="s">
        <v>22</v>
      </c>
      <c r="G75" s="28" t="s">
        <v>74</v>
      </c>
      <c r="H75" s="24">
        <v>171659</v>
      </c>
      <c r="I75" s="1">
        <v>349</v>
      </c>
      <c r="J75" s="17">
        <v>120</v>
      </c>
      <c r="K75" s="24">
        <f t="shared" si="7"/>
        <v>1430.4916666666666</v>
      </c>
      <c r="L75" s="18">
        <v>35.799999999999997</v>
      </c>
      <c r="M75" s="18">
        <v>4.0999999999999996</v>
      </c>
      <c r="N75" s="18">
        <v>28.8</v>
      </c>
      <c r="O75" s="19">
        <v>0.56610000000000005</v>
      </c>
      <c r="Q75" s="21">
        <f t="shared" si="8"/>
        <v>809.80133250000006</v>
      </c>
      <c r="R75" s="7">
        <f t="shared" si="9"/>
        <v>6145392.1999999993</v>
      </c>
      <c r="S75" s="8">
        <f t="shared" si="10"/>
        <v>703801.89999999991</v>
      </c>
      <c r="T75" s="8">
        <f t="shared" si="11"/>
        <v>4943779.2</v>
      </c>
      <c r="U75" s="8">
        <f t="shared" si="12"/>
        <v>97176.159900000013</v>
      </c>
      <c r="V75" s="8">
        <f t="shared" si="13"/>
        <v>139009686.93561751</v>
      </c>
    </row>
    <row r="76" spans="1:22" x14ac:dyDescent="0.4">
      <c r="A76" s="30">
        <v>2016</v>
      </c>
      <c r="B76" s="30" t="s">
        <v>41</v>
      </c>
      <c r="D76" s="22" t="s">
        <v>79</v>
      </c>
      <c r="E76" s="1" t="s">
        <v>44</v>
      </c>
      <c r="F76" s="1" t="s">
        <v>22</v>
      </c>
      <c r="G76" s="28" t="s">
        <v>74</v>
      </c>
      <c r="H76" s="24">
        <v>133836</v>
      </c>
      <c r="I76" s="1">
        <v>265</v>
      </c>
      <c r="J76" s="17">
        <v>120</v>
      </c>
      <c r="K76" s="24">
        <f t="shared" si="7"/>
        <v>1115.3</v>
      </c>
      <c r="L76" s="18">
        <v>35.78</v>
      </c>
      <c r="M76" s="18">
        <v>4.05</v>
      </c>
      <c r="N76" s="18">
        <v>29.18</v>
      </c>
      <c r="O76" s="19">
        <v>0.54498999999999997</v>
      </c>
      <c r="Q76" s="21">
        <f t="shared" si="8"/>
        <v>607.82734700000003</v>
      </c>
      <c r="R76" s="7">
        <f t="shared" si="9"/>
        <v>4788652.08</v>
      </c>
      <c r="S76" s="8">
        <f t="shared" si="10"/>
        <v>542035.79999999993</v>
      </c>
      <c r="T76" s="8">
        <f t="shared" si="11"/>
        <v>3905334.48</v>
      </c>
      <c r="U76" s="8">
        <f t="shared" si="12"/>
        <v>72939.281640000001</v>
      </c>
      <c r="V76" s="8">
        <f t="shared" si="13"/>
        <v>81349180.813092008</v>
      </c>
    </row>
    <row r="77" spans="1:22" x14ac:dyDescent="0.4">
      <c r="A77" s="30">
        <v>2016</v>
      </c>
      <c r="B77" s="30" t="s">
        <v>41</v>
      </c>
      <c r="D77" s="22" t="s">
        <v>79</v>
      </c>
      <c r="E77" s="1" t="s">
        <v>44</v>
      </c>
      <c r="F77" s="1" t="s">
        <v>22</v>
      </c>
      <c r="G77" s="28" t="s">
        <v>74</v>
      </c>
      <c r="H77" s="24">
        <v>153747</v>
      </c>
      <c r="I77" s="1">
        <v>312</v>
      </c>
      <c r="J77" s="17">
        <v>120</v>
      </c>
      <c r="K77" s="24">
        <f t="shared" si="7"/>
        <v>1281.2249999999999</v>
      </c>
      <c r="L77" s="18">
        <v>35.9</v>
      </c>
      <c r="M77" s="18">
        <v>4.03</v>
      </c>
      <c r="N77" s="18">
        <v>28.49</v>
      </c>
      <c r="O77" s="19">
        <v>0.555477</v>
      </c>
      <c r="Q77" s="21">
        <f t="shared" si="8"/>
        <v>711.69101932500007</v>
      </c>
      <c r="R77" s="7">
        <f t="shared" si="9"/>
        <v>5519517.2999999998</v>
      </c>
      <c r="S77" s="8">
        <f t="shared" si="10"/>
        <v>619600.41</v>
      </c>
      <c r="T77" s="8">
        <f t="shared" si="11"/>
        <v>4380252.0299999993</v>
      </c>
      <c r="U77" s="8">
        <f t="shared" si="12"/>
        <v>85402.922319000005</v>
      </c>
      <c r="V77" s="8">
        <f t="shared" si="13"/>
        <v>109420359.14816079</v>
      </c>
    </row>
    <row r="78" spans="1:22" x14ac:dyDescent="0.4">
      <c r="A78" s="30">
        <v>2016</v>
      </c>
      <c r="B78" s="30" t="s">
        <v>49</v>
      </c>
      <c r="C78" s="23">
        <v>1.9</v>
      </c>
      <c r="D78" s="22" t="s">
        <v>79</v>
      </c>
      <c r="E78" s="1" t="s">
        <v>44</v>
      </c>
      <c r="F78" s="1" t="s">
        <v>22</v>
      </c>
      <c r="G78" s="28" t="s">
        <v>74</v>
      </c>
      <c r="H78" s="24">
        <v>83276</v>
      </c>
      <c r="I78" s="1">
        <v>167</v>
      </c>
      <c r="J78" s="17">
        <v>60</v>
      </c>
      <c r="K78" s="24">
        <f t="shared" si="7"/>
        <v>1387.9333333333334</v>
      </c>
      <c r="L78" s="18">
        <v>36.229999999999997</v>
      </c>
      <c r="M78" s="18">
        <v>4.41</v>
      </c>
      <c r="N78" s="18">
        <v>29.09</v>
      </c>
      <c r="O78" s="19">
        <v>0.56018500000000004</v>
      </c>
      <c r="Q78" s="21">
        <f t="shared" si="8"/>
        <v>777.4994343333334</v>
      </c>
      <c r="R78" s="7">
        <f t="shared" si="9"/>
        <v>3017089.4799999995</v>
      </c>
      <c r="S78" s="8">
        <f t="shared" si="10"/>
        <v>367247.16000000003</v>
      </c>
      <c r="T78" s="8">
        <f t="shared" si="11"/>
        <v>2422498.84</v>
      </c>
      <c r="U78" s="8">
        <f t="shared" si="12"/>
        <v>46649.966060000006</v>
      </c>
      <c r="V78" s="8">
        <f t="shared" si="13"/>
        <v>64747042.89354267</v>
      </c>
    </row>
    <row r="79" spans="1:22" x14ac:dyDescent="0.4">
      <c r="A79" s="30">
        <v>2016</v>
      </c>
      <c r="B79" s="30" t="s">
        <v>49</v>
      </c>
      <c r="C79" s="23">
        <v>1.9</v>
      </c>
      <c r="D79" s="22" t="s">
        <v>79</v>
      </c>
      <c r="E79" s="1" t="s">
        <v>44</v>
      </c>
      <c r="F79" s="1" t="s">
        <v>22</v>
      </c>
      <c r="G79" s="28" t="s">
        <v>74</v>
      </c>
      <c r="H79" s="24">
        <v>83276</v>
      </c>
      <c r="I79" s="1">
        <v>167</v>
      </c>
      <c r="J79" s="17">
        <v>60</v>
      </c>
      <c r="K79" s="24">
        <f t="shared" si="7"/>
        <v>1387.9333333333334</v>
      </c>
      <c r="L79" s="18">
        <v>36.229999999999997</v>
      </c>
      <c r="M79" s="18">
        <v>4.41</v>
      </c>
      <c r="N79" s="18">
        <v>29.09</v>
      </c>
      <c r="O79" s="19">
        <v>0.56020000000000003</v>
      </c>
      <c r="Q79" s="21">
        <f t="shared" si="8"/>
        <v>777.52025333333347</v>
      </c>
      <c r="R79" s="7">
        <f t="shared" si="9"/>
        <v>3017089.4799999995</v>
      </c>
      <c r="S79" s="8">
        <f t="shared" si="10"/>
        <v>367247.16000000003</v>
      </c>
      <c r="T79" s="8">
        <f t="shared" si="11"/>
        <v>2422498.84</v>
      </c>
      <c r="U79" s="8">
        <f t="shared" si="12"/>
        <v>46651.215200000006</v>
      </c>
      <c r="V79" s="8">
        <f t="shared" si="13"/>
        <v>64748776.616586678</v>
      </c>
    </row>
    <row r="80" spans="1:22" x14ac:dyDescent="0.4">
      <c r="A80" s="22">
        <v>2016</v>
      </c>
      <c r="B80" s="22" t="s">
        <v>49</v>
      </c>
      <c r="C80" s="23">
        <v>1.9</v>
      </c>
      <c r="D80" s="22" t="s">
        <v>79</v>
      </c>
      <c r="E80" s="1" t="s">
        <v>44</v>
      </c>
      <c r="F80" s="1" t="s">
        <v>22</v>
      </c>
      <c r="G80" s="28" t="s">
        <v>74</v>
      </c>
      <c r="H80" s="24">
        <v>83267</v>
      </c>
      <c r="I80" s="1">
        <v>167</v>
      </c>
      <c r="J80" s="17">
        <v>60</v>
      </c>
      <c r="K80" s="24">
        <f t="shared" si="7"/>
        <v>1387.7833333333333</v>
      </c>
      <c r="L80" s="18">
        <v>36.200000000000003</v>
      </c>
      <c r="M80" s="18">
        <v>4.4000000000000004</v>
      </c>
      <c r="N80" s="18">
        <v>29.1</v>
      </c>
      <c r="O80" s="19">
        <v>0.56018500000000004</v>
      </c>
      <c r="Q80" s="21">
        <f t="shared" si="8"/>
        <v>777.41540658333338</v>
      </c>
      <c r="R80" s="7">
        <f t="shared" si="9"/>
        <v>3014265.4000000004</v>
      </c>
      <c r="S80" s="8">
        <f t="shared" si="10"/>
        <v>366374.80000000005</v>
      </c>
      <c r="T80" s="8">
        <f t="shared" si="11"/>
        <v>2423069.7000000002</v>
      </c>
      <c r="U80" s="8">
        <f t="shared" si="12"/>
        <v>46644.924395000002</v>
      </c>
      <c r="V80" s="8">
        <f t="shared" si="13"/>
        <v>64733048.659974419</v>
      </c>
    </row>
    <row r="81" spans="1:22" x14ac:dyDescent="0.4">
      <c r="A81" s="30">
        <v>2016</v>
      </c>
      <c r="B81" s="30" t="s">
        <v>41</v>
      </c>
      <c r="D81" s="22" t="s">
        <v>79</v>
      </c>
      <c r="E81" s="1" t="s">
        <v>44</v>
      </c>
      <c r="F81" s="1" t="s">
        <v>22</v>
      </c>
      <c r="G81" s="28" t="s">
        <v>74</v>
      </c>
      <c r="H81" s="24">
        <v>164317</v>
      </c>
      <c r="I81" s="1">
        <v>341</v>
      </c>
      <c r="J81" s="17">
        <v>120</v>
      </c>
      <c r="K81" s="24">
        <f t="shared" si="7"/>
        <v>1369.3083333333334</v>
      </c>
      <c r="L81" s="18">
        <v>35.76</v>
      </c>
      <c r="M81" s="18">
        <v>3.56</v>
      </c>
      <c r="N81" s="18">
        <v>28.24</v>
      </c>
      <c r="O81" s="19">
        <v>0.53590000000000004</v>
      </c>
      <c r="Q81" s="21">
        <f t="shared" si="8"/>
        <v>733.81233583333346</v>
      </c>
      <c r="R81" s="7">
        <f t="shared" si="9"/>
        <v>5875975.9199999999</v>
      </c>
      <c r="S81" s="8">
        <f t="shared" si="10"/>
        <v>584968.52</v>
      </c>
      <c r="T81" s="8">
        <f t="shared" si="11"/>
        <v>4640312.08</v>
      </c>
      <c r="U81" s="8">
        <f t="shared" si="12"/>
        <v>88057.48030000001</v>
      </c>
      <c r="V81" s="8">
        <f t="shared" si="13"/>
        <v>120577841.58712585</v>
      </c>
    </row>
    <row r="82" spans="1:22" x14ac:dyDescent="0.4">
      <c r="A82" s="22">
        <v>2016</v>
      </c>
      <c r="B82" s="22" t="s">
        <v>41</v>
      </c>
      <c r="C82" s="23">
        <v>4.5</v>
      </c>
      <c r="D82" s="22" t="s">
        <v>79</v>
      </c>
      <c r="E82" s="1" t="s">
        <v>44</v>
      </c>
      <c r="F82" s="1" t="s">
        <v>22</v>
      </c>
      <c r="G82" s="28" t="s">
        <v>74</v>
      </c>
      <c r="H82" s="24">
        <v>117654</v>
      </c>
      <c r="I82" s="1">
        <v>239</v>
      </c>
      <c r="J82" s="17">
        <v>88</v>
      </c>
      <c r="K82" s="24">
        <f t="shared" si="7"/>
        <v>1336.9772727272727</v>
      </c>
      <c r="L82" s="18">
        <v>35.479999999999997</v>
      </c>
      <c r="M82" s="18">
        <v>3.69</v>
      </c>
      <c r="N82" s="18">
        <v>27.89</v>
      </c>
      <c r="O82" s="19">
        <v>0.55287900000000001</v>
      </c>
      <c r="Q82" s="21">
        <f t="shared" si="8"/>
        <v>739.18665756818177</v>
      </c>
      <c r="R82" s="7">
        <f t="shared" si="9"/>
        <v>4174363.9199999995</v>
      </c>
      <c r="S82" s="8">
        <f t="shared" si="10"/>
        <v>434143.26</v>
      </c>
      <c r="T82" s="8">
        <f t="shared" si="11"/>
        <v>3281370.06</v>
      </c>
      <c r="U82" s="8">
        <f t="shared" si="12"/>
        <v>65048.425865999998</v>
      </c>
      <c r="V82" s="8">
        <f t="shared" si="13"/>
        <v>86968267.009526864</v>
      </c>
    </row>
    <row r="83" spans="1:22" x14ac:dyDescent="0.4">
      <c r="A83" s="22">
        <v>2016</v>
      </c>
      <c r="B83" s="22" t="s">
        <v>41</v>
      </c>
      <c r="C83" s="23">
        <v>3.5</v>
      </c>
      <c r="D83" s="22" t="s">
        <v>79</v>
      </c>
      <c r="E83" s="1" t="s">
        <v>44</v>
      </c>
      <c r="F83" s="1" t="s">
        <v>22</v>
      </c>
      <c r="G83" s="28" t="s">
        <v>74</v>
      </c>
      <c r="H83" s="24">
        <v>67753</v>
      </c>
      <c r="I83" s="1">
        <v>139</v>
      </c>
      <c r="J83" s="17">
        <v>60</v>
      </c>
      <c r="K83" s="24">
        <f t="shared" si="7"/>
        <v>1129.2166666666667</v>
      </c>
      <c r="L83" s="18">
        <v>35.840000000000003</v>
      </c>
      <c r="M83" s="18">
        <v>3.68</v>
      </c>
      <c r="N83" s="18">
        <v>28.62</v>
      </c>
      <c r="O83" s="19">
        <v>0.514127</v>
      </c>
      <c r="Q83" s="21">
        <f t="shared" si="8"/>
        <v>580.56077718333336</v>
      </c>
      <c r="R83" s="7">
        <f t="shared" si="9"/>
        <v>2428267.52</v>
      </c>
      <c r="S83" s="8">
        <f t="shared" si="10"/>
        <v>249331.04</v>
      </c>
      <c r="T83" s="8">
        <f t="shared" si="11"/>
        <v>1939090.86</v>
      </c>
      <c r="U83" s="8">
        <f t="shared" si="12"/>
        <v>34833.646631000003</v>
      </c>
      <c r="V83" s="8">
        <f t="shared" si="13"/>
        <v>39334734.336502388</v>
      </c>
    </row>
    <row r="84" spans="1:22" x14ac:dyDescent="0.4">
      <c r="A84" s="22">
        <v>2016</v>
      </c>
      <c r="B84" s="22" t="s">
        <v>41</v>
      </c>
      <c r="C84" s="23">
        <v>3</v>
      </c>
      <c r="D84" s="22" t="s">
        <v>79</v>
      </c>
      <c r="E84" s="1" t="s">
        <v>44</v>
      </c>
      <c r="F84" s="1" t="s">
        <v>22</v>
      </c>
      <c r="G84" s="28" t="s">
        <v>74</v>
      </c>
      <c r="H84" s="24">
        <v>244792</v>
      </c>
      <c r="I84" s="1">
        <v>493</v>
      </c>
      <c r="J84" s="17">
        <v>192</v>
      </c>
      <c r="K84" s="24">
        <f t="shared" si="7"/>
        <v>1274.9583333333333</v>
      </c>
      <c r="L84" s="18">
        <v>35.200000000000003</v>
      </c>
      <c r="M84" s="18">
        <v>4.58</v>
      </c>
      <c r="N84" s="18">
        <v>28.5</v>
      </c>
      <c r="O84" s="19">
        <v>0.5575</v>
      </c>
      <c r="Q84" s="21">
        <f t="shared" si="8"/>
        <v>710.78927083333338</v>
      </c>
      <c r="R84" s="7">
        <f t="shared" si="9"/>
        <v>8616678.4000000004</v>
      </c>
      <c r="S84" s="8">
        <f t="shared" si="10"/>
        <v>1121147.3600000001</v>
      </c>
      <c r="T84" s="8">
        <f t="shared" si="11"/>
        <v>6976572</v>
      </c>
      <c r="U84" s="8">
        <f t="shared" si="12"/>
        <v>136471.54</v>
      </c>
      <c r="V84" s="8">
        <f t="shared" si="13"/>
        <v>173995527.18583333</v>
      </c>
    </row>
    <row r="85" spans="1:22" x14ac:dyDescent="0.4">
      <c r="A85" s="22">
        <v>2016</v>
      </c>
      <c r="B85" s="22" t="s">
        <v>41</v>
      </c>
      <c r="C85" s="23">
        <v>3.5</v>
      </c>
      <c r="D85" s="22" t="s">
        <v>79</v>
      </c>
      <c r="E85" s="1" t="s">
        <v>44</v>
      </c>
      <c r="F85" s="1" t="s">
        <v>22</v>
      </c>
      <c r="G85" s="28" t="s">
        <v>74</v>
      </c>
      <c r="H85" s="24">
        <v>82444</v>
      </c>
      <c r="I85" s="1">
        <v>172</v>
      </c>
      <c r="J85" s="17">
        <v>80</v>
      </c>
      <c r="K85" s="24">
        <f t="shared" si="7"/>
        <v>1030.55</v>
      </c>
      <c r="L85" s="18">
        <v>35.299999999999997</v>
      </c>
      <c r="M85" s="18">
        <v>3.62</v>
      </c>
      <c r="N85" s="18">
        <v>28.16</v>
      </c>
      <c r="O85" s="19">
        <v>0.530138</v>
      </c>
      <c r="Q85" s="21">
        <f t="shared" si="8"/>
        <v>546.33371590000002</v>
      </c>
      <c r="R85" s="7">
        <f t="shared" si="9"/>
        <v>2910273.1999999997</v>
      </c>
      <c r="S85" s="8">
        <f t="shared" si="10"/>
        <v>298447.28000000003</v>
      </c>
      <c r="T85" s="8">
        <f t="shared" si="11"/>
        <v>2321623.04</v>
      </c>
      <c r="U85" s="8">
        <f t="shared" si="12"/>
        <v>43706.697271999998</v>
      </c>
      <c r="V85" s="8">
        <f t="shared" si="13"/>
        <v>45041936.873659603</v>
      </c>
    </row>
    <row r="86" spans="1:22" x14ac:dyDescent="0.4">
      <c r="A86" s="22">
        <v>2016</v>
      </c>
      <c r="B86" s="22" t="s">
        <v>49</v>
      </c>
      <c r="D86" s="22" t="s">
        <v>79</v>
      </c>
      <c r="E86" s="1" t="s">
        <v>44</v>
      </c>
      <c r="F86" s="1" t="s">
        <v>22</v>
      </c>
      <c r="G86" s="28" t="s">
        <v>74</v>
      </c>
      <c r="H86" s="24">
        <v>94251</v>
      </c>
      <c r="I86" s="1">
        <v>193</v>
      </c>
      <c r="J86" s="17">
        <v>120</v>
      </c>
      <c r="K86" s="24">
        <f t="shared" si="7"/>
        <v>785.42499999999995</v>
      </c>
      <c r="L86" s="18">
        <v>35.56</v>
      </c>
      <c r="M86" s="18">
        <v>4.5</v>
      </c>
      <c r="N86" s="18">
        <v>28.78</v>
      </c>
      <c r="O86" s="19">
        <v>0.55589999999999995</v>
      </c>
      <c r="Q86" s="21">
        <f t="shared" si="8"/>
        <v>436.61775749999998</v>
      </c>
      <c r="R86" s="7">
        <f t="shared" si="9"/>
        <v>3351565.56</v>
      </c>
      <c r="S86" s="8">
        <f t="shared" si="10"/>
        <v>424129.5</v>
      </c>
      <c r="T86" s="8">
        <f t="shared" si="11"/>
        <v>2712543.7800000003</v>
      </c>
      <c r="U86" s="8">
        <f t="shared" si="12"/>
        <v>52394.130899999996</v>
      </c>
      <c r="V86" s="8">
        <f t="shared" si="13"/>
        <v>41151660.262132496</v>
      </c>
    </row>
    <row r="87" spans="1:22" x14ac:dyDescent="0.4">
      <c r="A87" s="30">
        <v>2016</v>
      </c>
      <c r="B87" s="30" t="s">
        <v>19</v>
      </c>
      <c r="D87" s="22" t="s">
        <v>79</v>
      </c>
      <c r="E87" s="1" t="s">
        <v>44</v>
      </c>
      <c r="F87" s="1" t="s">
        <v>51</v>
      </c>
      <c r="G87" s="28" t="s">
        <v>74</v>
      </c>
      <c r="H87" s="24">
        <v>73381</v>
      </c>
      <c r="I87" s="1">
        <v>155</v>
      </c>
      <c r="J87" s="17">
        <v>93</v>
      </c>
      <c r="K87" s="24">
        <f t="shared" si="7"/>
        <v>789.04301075268813</v>
      </c>
      <c r="L87" s="18">
        <v>35.020000000000003</v>
      </c>
      <c r="M87" s="18">
        <v>3.67</v>
      </c>
      <c r="N87" s="18">
        <v>28.6</v>
      </c>
      <c r="O87" s="19">
        <v>0.49709999999999999</v>
      </c>
      <c r="Q87" s="21">
        <f t="shared" si="8"/>
        <v>392.23328064516124</v>
      </c>
      <c r="R87" s="7">
        <f t="shared" si="9"/>
        <v>2569802.62</v>
      </c>
      <c r="S87" s="8">
        <f t="shared" si="10"/>
        <v>269308.27</v>
      </c>
      <c r="T87" s="8">
        <f t="shared" si="11"/>
        <v>2098696.6</v>
      </c>
      <c r="U87" s="8">
        <f t="shared" si="12"/>
        <v>36477.695099999997</v>
      </c>
      <c r="V87" s="8">
        <f t="shared" si="13"/>
        <v>28782470.367022578</v>
      </c>
    </row>
    <row r="88" spans="1:22" x14ac:dyDescent="0.4">
      <c r="A88" s="30">
        <v>2016</v>
      </c>
      <c r="B88" s="30" t="s">
        <v>19</v>
      </c>
      <c r="D88" s="22" t="s">
        <v>79</v>
      </c>
      <c r="E88" s="1" t="s">
        <v>44</v>
      </c>
      <c r="F88" s="1" t="s">
        <v>51</v>
      </c>
      <c r="G88" s="28" t="s">
        <v>74</v>
      </c>
      <c r="H88" s="24">
        <v>30984</v>
      </c>
      <c r="I88" s="1">
        <v>63</v>
      </c>
      <c r="J88" s="17">
        <v>39</v>
      </c>
      <c r="K88" s="24">
        <f t="shared" si="7"/>
        <v>794.46153846153845</v>
      </c>
      <c r="L88" s="18">
        <v>35.590000000000003</v>
      </c>
      <c r="M88" s="18">
        <v>4.13</v>
      </c>
      <c r="N88" s="18">
        <v>29.33</v>
      </c>
      <c r="O88" s="19">
        <v>0.52800000000000002</v>
      </c>
      <c r="Q88" s="21">
        <f t="shared" si="8"/>
        <v>419.47569230769233</v>
      </c>
      <c r="R88" s="7">
        <f t="shared" si="9"/>
        <v>1102720.56</v>
      </c>
      <c r="S88" s="8">
        <f t="shared" si="10"/>
        <v>127963.92</v>
      </c>
      <c r="T88" s="8">
        <f t="shared" si="11"/>
        <v>908760.72</v>
      </c>
      <c r="U88" s="8">
        <f t="shared" si="12"/>
        <v>16359.552000000001</v>
      </c>
      <c r="V88" s="8">
        <f t="shared" si="13"/>
        <v>12997034.850461539</v>
      </c>
    </row>
    <row r="89" spans="1:22" x14ac:dyDescent="0.4">
      <c r="A89" s="30">
        <v>2016</v>
      </c>
      <c r="B89" s="30" t="s">
        <v>41</v>
      </c>
      <c r="D89" s="22" t="s">
        <v>79</v>
      </c>
      <c r="E89" s="1" t="s">
        <v>44</v>
      </c>
      <c r="F89" s="1" t="s">
        <v>103</v>
      </c>
      <c r="G89" s="28" t="s">
        <v>69</v>
      </c>
      <c r="H89" s="24">
        <v>45138</v>
      </c>
      <c r="I89" s="1">
        <v>89</v>
      </c>
      <c r="J89" s="17">
        <v>40</v>
      </c>
      <c r="K89" s="24">
        <f t="shared" si="7"/>
        <v>1128.45</v>
      </c>
      <c r="L89" s="18">
        <v>37</v>
      </c>
      <c r="M89" s="18">
        <v>4.3</v>
      </c>
      <c r="N89" s="18">
        <v>30.4</v>
      </c>
      <c r="O89" s="19">
        <v>0.53569999999999995</v>
      </c>
      <c r="Q89" s="21">
        <f t="shared" si="8"/>
        <v>604.51066500000002</v>
      </c>
      <c r="R89" s="7">
        <f t="shared" si="9"/>
        <v>1670106</v>
      </c>
      <c r="S89" s="8">
        <f t="shared" si="10"/>
        <v>194093.4</v>
      </c>
      <c r="T89" s="8">
        <f t="shared" si="11"/>
        <v>1372195.2</v>
      </c>
      <c r="U89" s="8">
        <f t="shared" si="12"/>
        <v>24180.426599999999</v>
      </c>
      <c r="V89" s="8">
        <f t="shared" si="13"/>
        <v>27286402.39677</v>
      </c>
    </row>
    <row r="90" spans="1:22" x14ac:dyDescent="0.4">
      <c r="A90" s="22">
        <v>2016</v>
      </c>
      <c r="B90" s="22" t="s">
        <v>41</v>
      </c>
      <c r="D90" s="22" t="s">
        <v>78</v>
      </c>
      <c r="E90" s="1" t="s">
        <v>44</v>
      </c>
      <c r="F90" s="1" t="s">
        <v>18</v>
      </c>
      <c r="G90" s="28" t="s">
        <v>75</v>
      </c>
      <c r="H90" s="24">
        <v>112238</v>
      </c>
      <c r="I90" s="1">
        <v>227</v>
      </c>
      <c r="J90" s="17">
        <v>60</v>
      </c>
      <c r="K90" s="24">
        <f t="shared" si="7"/>
        <v>1870.6333333333334</v>
      </c>
      <c r="L90" s="18">
        <v>36.89</v>
      </c>
      <c r="M90" s="18">
        <v>4.72</v>
      </c>
      <c r="N90" s="18">
        <v>28.32</v>
      </c>
      <c r="O90" s="19">
        <v>0.57069999999999999</v>
      </c>
      <c r="Q90" s="21">
        <f t="shared" si="8"/>
        <v>1067.5704433333333</v>
      </c>
      <c r="R90" s="7">
        <f t="shared" si="9"/>
        <v>4140459.82</v>
      </c>
      <c r="S90" s="8">
        <f t="shared" si="10"/>
        <v>529763.36</v>
      </c>
      <c r="T90" s="8">
        <f t="shared" si="11"/>
        <v>3178580.16</v>
      </c>
      <c r="U90" s="8">
        <f t="shared" si="12"/>
        <v>64054.226600000002</v>
      </c>
      <c r="V90" s="8">
        <f t="shared" si="13"/>
        <v>119821971.41884667</v>
      </c>
    </row>
    <row r="91" spans="1:22" x14ac:dyDescent="0.4">
      <c r="A91" s="22">
        <v>2016</v>
      </c>
      <c r="B91" s="22" t="s">
        <v>19</v>
      </c>
      <c r="D91" s="22" t="s">
        <v>79</v>
      </c>
      <c r="E91" s="1" t="s">
        <v>44</v>
      </c>
      <c r="F91" s="1" t="s">
        <v>22</v>
      </c>
      <c r="G91" s="28" t="s">
        <v>69</v>
      </c>
      <c r="H91" s="24">
        <v>82774</v>
      </c>
      <c r="I91" s="1">
        <v>167</v>
      </c>
      <c r="J91" s="17">
        <v>131.6</v>
      </c>
      <c r="K91" s="24">
        <f t="shared" si="7"/>
        <v>628.98176291793311</v>
      </c>
      <c r="L91" s="18">
        <v>37.200000000000003</v>
      </c>
      <c r="M91" s="18">
        <v>4.12</v>
      </c>
      <c r="N91" s="18">
        <v>31.5</v>
      </c>
      <c r="O91" s="19">
        <v>0.56259999999999999</v>
      </c>
      <c r="Q91" s="21">
        <f t="shared" si="8"/>
        <v>353.8651398176292</v>
      </c>
      <c r="R91" s="7">
        <f t="shared" si="9"/>
        <v>3079192.8000000003</v>
      </c>
      <c r="S91" s="8">
        <f t="shared" si="10"/>
        <v>341028.88</v>
      </c>
      <c r="T91" s="8">
        <f t="shared" si="11"/>
        <v>2607381</v>
      </c>
      <c r="U91" s="8">
        <f t="shared" si="12"/>
        <v>46568.652399999999</v>
      </c>
      <c r="V91" s="8">
        <f t="shared" si="13"/>
        <v>29290833.08326444</v>
      </c>
    </row>
    <row r="92" spans="1:22" x14ac:dyDescent="0.4">
      <c r="A92" s="22">
        <v>2016</v>
      </c>
      <c r="B92" s="22" t="s">
        <v>19</v>
      </c>
      <c r="D92" s="22" t="s">
        <v>79</v>
      </c>
      <c r="E92" s="1" t="s">
        <v>44</v>
      </c>
      <c r="F92" s="1" t="s">
        <v>22</v>
      </c>
      <c r="G92" s="28" t="s">
        <v>69</v>
      </c>
      <c r="H92" s="24">
        <v>222977</v>
      </c>
      <c r="I92" s="1">
        <v>458</v>
      </c>
      <c r="J92" s="17">
        <v>420</v>
      </c>
      <c r="K92" s="24">
        <f t="shared" si="7"/>
        <v>530.89761904761906</v>
      </c>
      <c r="L92" s="18">
        <v>37.4</v>
      </c>
      <c r="M92" s="18">
        <v>3.78</v>
      </c>
      <c r="N92" s="18">
        <v>31.3</v>
      </c>
      <c r="O92" s="19">
        <v>0.5645</v>
      </c>
      <c r="Q92" s="21">
        <f t="shared" si="8"/>
        <v>299.69170595238097</v>
      </c>
      <c r="R92" s="7">
        <f t="shared" si="9"/>
        <v>8339339.7999999998</v>
      </c>
      <c r="S92" s="8">
        <f t="shared" si="10"/>
        <v>842853.05999999994</v>
      </c>
      <c r="T92" s="8">
        <f t="shared" si="11"/>
        <v>6979180.1000000006</v>
      </c>
      <c r="U92" s="8">
        <f t="shared" si="12"/>
        <v>125870.5165</v>
      </c>
      <c r="V92" s="8">
        <f t="shared" si="13"/>
        <v>66824357.518144049</v>
      </c>
    </row>
    <row r="93" spans="1:22" x14ac:dyDescent="0.4">
      <c r="A93" s="22">
        <v>2016</v>
      </c>
      <c r="B93" s="22" t="s">
        <v>19</v>
      </c>
      <c r="D93" s="22" t="s">
        <v>79</v>
      </c>
      <c r="E93" s="1" t="s">
        <v>44</v>
      </c>
      <c r="F93" s="1" t="s">
        <v>22</v>
      </c>
      <c r="G93" s="28" t="s">
        <v>69</v>
      </c>
      <c r="H93" s="24">
        <v>213301</v>
      </c>
      <c r="I93" s="1">
        <v>429</v>
      </c>
      <c r="J93" s="17">
        <v>410</v>
      </c>
      <c r="K93" s="24">
        <f t="shared" si="7"/>
        <v>520.24634146341464</v>
      </c>
      <c r="L93" s="18">
        <v>36.4</v>
      </c>
      <c r="M93" s="18">
        <v>4.75</v>
      </c>
      <c r="N93" s="18">
        <v>32.1</v>
      </c>
      <c r="O93" s="19">
        <v>0.5696</v>
      </c>
      <c r="Q93" s="21">
        <f t="shared" si="8"/>
        <v>296.33231609756098</v>
      </c>
      <c r="R93" s="7">
        <f t="shared" si="9"/>
        <v>7764156.3999999994</v>
      </c>
      <c r="S93" s="8">
        <f t="shared" si="10"/>
        <v>1013179.75</v>
      </c>
      <c r="T93" s="8">
        <f t="shared" si="11"/>
        <v>6846962.1000000006</v>
      </c>
      <c r="U93" s="8">
        <f t="shared" si="12"/>
        <v>121496.2496</v>
      </c>
      <c r="V93" s="8">
        <f t="shared" si="13"/>
        <v>63207979.355925851</v>
      </c>
    </row>
    <row r="94" spans="1:22" x14ac:dyDescent="0.4">
      <c r="A94" s="22">
        <v>2016</v>
      </c>
      <c r="B94" s="22" t="s">
        <v>49</v>
      </c>
      <c r="C94" s="23">
        <v>1.6</v>
      </c>
      <c r="D94" s="22" t="s">
        <v>78</v>
      </c>
      <c r="E94" s="1" t="s">
        <v>44</v>
      </c>
      <c r="F94" s="1" t="s">
        <v>18</v>
      </c>
      <c r="G94" s="28" t="s">
        <v>75</v>
      </c>
      <c r="H94" s="24">
        <v>102289</v>
      </c>
      <c r="I94" s="1">
        <v>207</v>
      </c>
      <c r="J94" s="17">
        <v>60</v>
      </c>
      <c r="K94" s="24">
        <f t="shared" si="7"/>
        <v>1704.8166666666666</v>
      </c>
      <c r="L94" s="18">
        <v>37.630000000000003</v>
      </c>
      <c r="M94" s="18">
        <v>4.1900000000000004</v>
      </c>
      <c r="N94" s="18">
        <v>29.48</v>
      </c>
      <c r="O94" s="19">
        <v>0.57450000000000001</v>
      </c>
      <c r="Q94" s="21">
        <f t="shared" si="8"/>
        <v>979.41717500000004</v>
      </c>
      <c r="R94" s="7">
        <f t="shared" si="9"/>
        <v>3849135.0700000003</v>
      </c>
      <c r="S94" s="8">
        <f t="shared" si="10"/>
        <v>428590.91000000003</v>
      </c>
      <c r="T94" s="8">
        <f t="shared" si="11"/>
        <v>3015479.72</v>
      </c>
      <c r="U94" s="8">
        <f t="shared" si="12"/>
        <v>58765.030500000001</v>
      </c>
      <c r="V94" s="8">
        <f t="shared" si="13"/>
        <v>100183603.41357501</v>
      </c>
    </row>
    <row r="95" spans="1:22" x14ac:dyDescent="0.4">
      <c r="A95" s="22">
        <v>2016</v>
      </c>
      <c r="B95" s="22" t="s">
        <v>41</v>
      </c>
      <c r="D95" s="22" t="s">
        <v>78</v>
      </c>
      <c r="E95" s="1" t="s">
        <v>44</v>
      </c>
      <c r="F95" s="1" t="s">
        <v>18</v>
      </c>
      <c r="G95" s="28" t="s">
        <v>75</v>
      </c>
      <c r="H95" s="24">
        <v>138795</v>
      </c>
      <c r="I95" s="1">
        <v>286</v>
      </c>
      <c r="J95" s="17">
        <v>124</v>
      </c>
      <c r="K95" s="24">
        <f t="shared" si="7"/>
        <v>1119.3145161290322</v>
      </c>
      <c r="L95" s="18">
        <v>35.22</v>
      </c>
      <c r="M95" s="18">
        <v>4.1100000000000003</v>
      </c>
      <c r="N95" s="18">
        <v>27.64</v>
      </c>
      <c r="O95" s="19">
        <v>0.56000000000000005</v>
      </c>
      <c r="Q95" s="21">
        <f t="shared" si="8"/>
        <v>626.81612903225812</v>
      </c>
      <c r="R95" s="7">
        <f t="shared" si="9"/>
        <v>4888359.8999999994</v>
      </c>
      <c r="S95" s="8">
        <f t="shared" si="10"/>
        <v>570447.45000000007</v>
      </c>
      <c r="T95" s="8">
        <f t="shared" si="11"/>
        <v>3836293.8000000003</v>
      </c>
      <c r="U95" s="8">
        <f t="shared" si="12"/>
        <v>77725.200000000012</v>
      </c>
      <c r="V95" s="8">
        <f t="shared" si="13"/>
        <v>86998944.629032269</v>
      </c>
    </row>
    <row r="96" spans="1:22" x14ac:dyDescent="0.4">
      <c r="A96" s="22">
        <v>2016</v>
      </c>
      <c r="B96" s="22" t="s">
        <v>49</v>
      </c>
      <c r="C96" s="23">
        <v>1</v>
      </c>
      <c r="D96" s="22" t="s">
        <v>78</v>
      </c>
      <c r="E96" s="1" t="s">
        <v>44</v>
      </c>
      <c r="F96" s="1" t="s">
        <v>18</v>
      </c>
      <c r="G96" s="28" t="s">
        <v>93</v>
      </c>
      <c r="H96" s="24">
        <v>95120</v>
      </c>
      <c r="I96" s="1">
        <v>195</v>
      </c>
      <c r="J96" s="17">
        <v>62</v>
      </c>
      <c r="K96" s="24">
        <f t="shared" si="7"/>
        <v>1534.1935483870968</v>
      </c>
      <c r="L96" s="18">
        <v>36.82</v>
      </c>
      <c r="M96" s="18">
        <v>4.87</v>
      </c>
      <c r="N96" s="18">
        <v>32.92</v>
      </c>
      <c r="O96" s="19">
        <v>0.5756</v>
      </c>
      <c r="Q96" s="21">
        <f t="shared" si="8"/>
        <v>883.08180645161292</v>
      </c>
      <c r="R96" s="7">
        <f t="shared" si="9"/>
        <v>3502318.4</v>
      </c>
      <c r="S96" s="8">
        <f t="shared" si="10"/>
        <v>463234.4</v>
      </c>
      <c r="T96" s="8">
        <f t="shared" si="11"/>
        <v>3131350.4000000004</v>
      </c>
      <c r="U96" s="8">
        <f t="shared" si="12"/>
        <v>54751.072</v>
      </c>
      <c r="V96" s="8">
        <f t="shared" si="13"/>
        <v>83998741.429677427</v>
      </c>
    </row>
    <row r="97" spans="1:22" x14ac:dyDescent="0.4">
      <c r="A97" s="22">
        <v>2016</v>
      </c>
      <c r="B97" s="22" t="s">
        <v>49</v>
      </c>
      <c r="C97" s="23">
        <v>1</v>
      </c>
      <c r="D97" s="22" t="s">
        <v>78</v>
      </c>
      <c r="E97" s="1" t="s">
        <v>44</v>
      </c>
      <c r="F97" s="1" t="s">
        <v>18</v>
      </c>
      <c r="G97" s="28" t="s">
        <v>93</v>
      </c>
      <c r="H97" s="24">
        <v>49147</v>
      </c>
      <c r="I97" s="1">
        <v>100</v>
      </c>
      <c r="J97" s="17">
        <v>43</v>
      </c>
      <c r="K97" s="24">
        <f t="shared" si="7"/>
        <v>1142.953488372093</v>
      </c>
      <c r="L97" s="18">
        <v>36.99</v>
      </c>
      <c r="M97" s="18">
        <v>5.04</v>
      </c>
      <c r="N97" s="18">
        <v>33.700000000000003</v>
      </c>
      <c r="O97" s="19">
        <v>0.55249999999999999</v>
      </c>
      <c r="Q97" s="21">
        <f t="shared" si="8"/>
        <v>631.48180232558138</v>
      </c>
      <c r="R97" s="7">
        <f t="shared" si="9"/>
        <v>1817947.53</v>
      </c>
      <c r="S97" s="8">
        <f t="shared" si="10"/>
        <v>247700.88</v>
      </c>
      <c r="T97" s="8">
        <f t="shared" si="11"/>
        <v>1656253.9000000001</v>
      </c>
      <c r="U97" s="8">
        <f t="shared" si="12"/>
        <v>27153.717499999999</v>
      </c>
      <c r="V97" s="8">
        <f t="shared" si="13"/>
        <v>31035436.138895348</v>
      </c>
    </row>
    <row r="98" spans="1:22" x14ac:dyDescent="0.4">
      <c r="A98" s="22">
        <v>2016</v>
      </c>
      <c r="B98" s="22" t="s">
        <v>49</v>
      </c>
      <c r="C98" s="23">
        <v>1</v>
      </c>
      <c r="D98" s="22" t="s">
        <v>79</v>
      </c>
      <c r="E98" s="1" t="s">
        <v>44</v>
      </c>
      <c r="F98" s="1" t="s">
        <v>18</v>
      </c>
      <c r="G98" s="28" t="s">
        <v>93</v>
      </c>
      <c r="H98" s="24">
        <v>61811</v>
      </c>
      <c r="I98" s="1">
        <v>124</v>
      </c>
      <c r="J98" s="17">
        <v>60</v>
      </c>
      <c r="K98" s="24">
        <f t="shared" si="7"/>
        <v>1030.1833333333334</v>
      </c>
      <c r="L98" s="18">
        <v>36.51</v>
      </c>
      <c r="M98" s="18">
        <v>4.9800000000000004</v>
      </c>
      <c r="N98" s="18">
        <v>33.21</v>
      </c>
      <c r="O98" s="19">
        <v>0.55569999999999997</v>
      </c>
      <c r="Q98" s="21">
        <f t="shared" si="8"/>
        <v>572.47287833333337</v>
      </c>
      <c r="R98" s="7">
        <f t="shared" si="9"/>
        <v>2256719.61</v>
      </c>
      <c r="S98" s="8">
        <f t="shared" si="10"/>
        <v>307818.78000000003</v>
      </c>
      <c r="T98" s="8">
        <f t="shared" si="11"/>
        <v>2052743.31</v>
      </c>
      <c r="U98" s="8">
        <f t="shared" si="12"/>
        <v>34348.3727</v>
      </c>
      <c r="V98" s="8">
        <f t="shared" si="13"/>
        <v>35385121.082661666</v>
      </c>
    </row>
    <row r="99" spans="1:22" x14ac:dyDescent="0.4">
      <c r="A99" s="22">
        <v>2016</v>
      </c>
      <c r="B99" s="22" t="s">
        <v>49</v>
      </c>
      <c r="C99" s="23">
        <v>1</v>
      </c>
      <c r="D99" s="22" t="s">
        <v>78</v>
      </c>
      <c r="E99" s="1" t="s">
        <v>44</v>
      </c>
      <c r="F99" s="1" t="s">
        <v>18</v>
      </c>
      <c r="G99" s="28" t="s">
        <v>94</v>
      </c>
      <c r="H99" s="24">
        <v>98658</v>
      </c>
      <c r="I99" s="1">
        <v>200</v>
      </c>
      <c r="J99" s="17">
        <v>80</v>
      </c>
      <c r="K99" s="24">
        <f t="shared" si="7"/>
        <v>1233.2249999999999</v>
      </c>
      <c r="L99" s="18">
        <v>36.99</v>
      </c>
      <c r="M99" s="18">
        <v>4.93</v>
      </c>
      <c r="N99" s="18">
        <v>34.4</v>
      </c>
      <c r="O99" s="19">
        <v>0.5645</v>
      </c>
      <c r="Q99" s="21">
        <f t="shared" si="8"/>
        <v>696.15551249999999</v>
      </c>
      <c r="R99" s="7">
        <f t="shared" si="9"/>
        <v>3649359.4200000004</v>
      </c>
      <c r="S99" s="8">
        <f t="shared" si="10"/>
        <v>486383.93999999994</v>
      </c>
      <c r="T99" s="8">
        <f t="shared" si="11"/>
        <v>3393835.1999999997</v>
      </c>
      <c r="U99" s="8">
        <f t="shared" si="12"/>
        <v>55692.440999999999</v>
      </c>
      <c r="V99" s="8">
        <f t="shared" si="13"/>
        <v>68681310.552224994</v>
      </c>
    </row>
    <row r="100" spans="1:22" x14ac:dyDescent="0.4">
      <c r="A100" s="22">
        <v>2016</v>
      </c>
      <c r="B100" s="22" t="s">
        <v>41</v>
      </c>
      <c r="D100" s="22" t="s">
        <v>79</v>
      </c>
      <c r="E100" s="1" t="s">
        <v>44</v>
      </c>
      <c r="F100" s="1" t="s">
        <v>22</v>
      </c>
      <c r="G100" s="28" t="s">
        <v>74</v>
      </c>
      <c r="H100" s="24">
        <v>140400</v>
      </c>
      <c r="I100" s="1">
        <v>282</v>
      </c>
      <c r="J100" s="17">
        <v>120</v>
      </c>
      <c r="K100" s="24">
        <f t="shared" si="7"/>
        <v>1170</v>
      </c>
      <c r="L100" s="18">
        <v>35.93</v>
      </c>
      <c r="M100" s="18">
        <v>3.76</v>
      </c>
      <c r="N100" s="18">
        <v>28.56</v>
      </c>
      <c r="O100" s="19">
        <v>0.54285700000000003</v>
      </c>
      <c r="Q100" s="21">
        <f t="shared" si="8"/>
        <v>635.14269000000013</v>
      </c>
      <c r="R100" s="7">
        <f t="shared" si="9"/>
        <v>5044572</v>
      </c>
      <c r="S100" s="8">
        <f t="shared" si="10"/>
        <v>527904</v>
      </c>
      <c r="T100" s="8">
        <f t="shared" si="11"/>
        <v>4009824</v>
      </c>
      <c r="U100" s="8">
        <f t="shared" si="12"/>
        <v>76217.122800000012</v>
      </c>
      <c r="V100" s="8">
        <f t="shared" si="13"/>
        <v>89174033.676000014</v>
      </c>
    </row>
    <row r="101" spans="1:22" x14ac:dyDescent="0.4">
      <c r="A101" s="22">
        <v>2016</v>
      </c>
      <c r="B101" s="22" t="s">
        <v>19</v>
      </c>
      <c r="D101" s="22" t="s">
        <v>79</v>
      </c>
      <c r="E101" s="1" t="s">
        <v>44</v>
      </c>
      <c r="F101" s="1" t="s">
        <v>87</v>
      </c>
      <c r="G101" s="28" t="s">
        <v>82</v>
      </c>
      <c r="H101" s="24">
        <v>11199</v>
      </c>
      <c r="I101" s="1">
        <v>22</v>
      </c>
      <c r="J101" s="17">
        <v>16.5</v>
      </c>
      <c r="K101" s="24">
        <f t="shared" si="7"/>
        <v>678.72727272727275</v>
      </c>
      <c r="L101" s="18">
        <v>33.549999999999997</v>
      </c>
      <c r="M101" s="18">
        <v>5.35</v>
      </c>
      <c r="N101" s="18">
        <v>31</v>
      </c>
      <c r="O101" s="19">
        <v>0.45569999999999999</v>
      </c>
      <c r="Q101" s="21">
        <f t="shared" si="8"/>
        <v>309.29601818181817</v>
      </c>
      <c r="R101" s="7">
        <f t="shared" si="9"/>
        <v>375726.44999999995</v>
      </c>
      <c r="S101" s="8">
        <f t="shared" si="10"/>
        <v>59914.649999999994</v>
      </c>
      <c r="T101" s="8">
        <f t="shared" si="11"/>
        <v>347169</v>
      </c>
      <c r="U101" s="8">
        <f t="shared" si="12"/>
        <v>5103.3842999999997</v>
      </c>
      <c r="V101" s="8">
        <f t="shared" si="13"/>
        <v>3463806.1076181815</v>
      </c>
    </row>
    <row r="102" spans="1:22" x14ac:dyDescent="0.4">
      <c r="A102" s="22">
        <v>2016</v>
      </c>
      <c r="B102" s="22" t="s">
        <v>49</v>
      </c>
      <c r="C102" s="23">
        <v>1</v>
      </c>
      <c r="D102" s="22" t="s">
        <v>78</v>
      </c>
      <c r="E102" s="1" t="s">
        <v>44</v>
      </c>
      <c r="F102" s="1" t="s">
        <v>18</v>
      </c>
      <c r="G102" s="28" t="s">
        <v>93</v>
      </c>
      <c r="H102" s="24">
        <v>78519</v>
      </c>
      <c r="I102" s="1">
        <v>161</v>
      </c>
      <c r="J102" s="17">
        <v>97.5</v>
      </c>
      <c r="K102" s="24">
        <f t="shared" si="7"/>
        <v>805.32307692307688</v>
      </c>
      <c r="L102" s="18">
        <v>35.700000000000003</v>
      </c>
      <c r="M102" s="18">
        <v>5.2</v>
      </c>
      <c r="N102" s="18">
        <v>32.01</v>
      </c>
      <c r="O102" s="19">
        <v>0.54</v>
      </c>
      <c r="Q102" s="21">
        <f t="shared" si="8"/>
        <v>434.87446153846156</v>
      </c>
      <c r="R102" s="7">
        <f t="shared" si="9"/>
        <v>2803128.3000000003</v>
      </c>
      <c r="S102" s="8">
        <f t="shared" si="10"/>
        <v>408298.8</v>
      </c>
      <c r="T102" s="8">
        <f t="shared" si="11"/>
        <v>2513393.19</v>
      </c>
      <c r="U102" s="8">
        <f t="shared" si="12"/>
        <v>42400.26</v>
      </c>
      <c r="V102" s="8">
        <f t="shared" si="13"/>
        <v>34145907.84553846</v>
      </c>
    </row>
    <row r="103" spans="1:22" x14ac:dyDescent="0.4">
      <c r="A103" s="22">
        <v>2016</v>
      </c>
      <c r="B103" s="22" t="s">
        <v>49</v>
      </c>
      <c r="C103" s="23">
        <v>1</v>
      </c>
      <c r="D103" s="22" t="s">
        <v>78</v>
      </c>
      <c r="E103" s="1" t="s">
        <v>44</v>
      </c>
      <c r="F103" s="1" t="s">
        <v>18</v>
      </c>
      <c r="G103" s="28" t="s">
        <v>97</v>
      </c>
      <c r="H103" s="24">
        <v>94665</v>
      </c>
      <c r="I103" s="1">
        <v>197</v>
      </c>
      <c r="J103" s="17">
        <v>120</v>
      </c>
      <c r="K103" s="24">
        <f t="shared" si="7"/>
        <v>788.875</v>
      </c>
      <c r="L103" s="18">
        <v>39.14</v>
      </c>
      <c r="M103" s="18">
        <v>3.87</v>
      </c>
      <c r="N103" s="18">
        <v>33.21</v>
      </c>
      <c r="O103" s="19">
        <v>0.57840000000000003</v>
      </c>
      <c r="Q103" s="21">
        <f t="shared" si="8"/>
        <v>456.28530000000006</v>
      </c>
      <c r="R103" s="7">
        <f t="shared" si="9"/>
        <v>3705188.1</v>
      </c>
      <c r="S103" s="8">
        <f t="shared" si="10"/>
        <v>366353.55</v>
      </c>
      <c r="T103" s="8">
        <f t="shared" si="11"/>
        <v>3143824.65</v>
      </c>
      <c r="U103" s="8">
        <f t="shared" si="12"/>
        <v>54754.236000000004</v>
      </c>
      <c r="V103" s="8">
        <f t="shared" si="13"/>
        <v>43194247.924500003</v>
      </c>
    </row>
    <row r="104" spans="1:22" x14ac:dyDescent="0.4">
      <c r="A104" s="22">
        <v>2016</v>
      </c>
      <c r="B104" s="22" t="s">
        <v>41</v>
      </c>
      <c r="C104" s="23">
        <v>4</v>
      </c>
      <c r="D104" s="22" t="s">
        <v>79</v>
      </c>
      <c r="E104" s="1" t="s">
        <v>44</v>
      </c>
      <c r="F104" s="1" t="s">
        <v>28</v>
      </c>
      <c r="G104" s="28" t="s">
        <v>83</v>
      </c>
      <c r="H104" s="24">
        <v>57079</v>
      </c>
      <c r="I104" s="1">
        <v>118</v>
      </c>
      <c r="J104" s="17">
        <v>49</v>
      </c>
      <c r="K104" s="24">
        <f t="shared" si="7"/>
        <v>1164.8775510204082</v>
      </c>
      <c r="L104" s="18">
        <v>35.799999999999997</v>
      </c>
      <c r="M104" s="18">
        <v>2.91</v>
      </c>
      <c r="N104" s="18">
        <v>32.700000000000003</v>
      </c>
      <c r="O104" s="19">
        <v>0.50480000000000003</v>
      </c>
      <c r="Q104" s="21">
        <f t="shared" si="8"/>
        <v>588.03018775510202</v>
      </c>
      <c r="R104" s="7">
        <f t="shared" si="9"/>
        <v>2043428.2</v>
      </c>
      <c r="S104" s="8">
        <f t="shared" si="10"/>
        <v>166099.89000000001</v>
      </c>
      <c r="T104" s="8">
        <f t="shared" si="11"/>
        <v>1866483.3</v>
      </c>
      <c r="U104" s="8">
        <f t="shared" si="12"/>
        <v>28813.479200000002</v>
      </c>
      <c r="V104" s="8">
        <f t="shared" si="13"/>
        <v>33564175.086873472</v>
      </c>
    </row>
    <row r="105" spans="1:22" x14ac:dyDescent="0.4">
      <c r="A105" s="22">
        <v>2016</v>
      </c>
      <c r="B105" s="22" t="s">
        <v>49</v>
      </c>
      <c r="C105" s="23">
        <v>1</v>
      </c>
      <c r="D105" s="22" t="s">
        <v>78</v>
      </c>
      <c r="E105" s="1" t="s">
        <v>44</v>
      </c>
      <c r="F105" s="1" t="s">
        <v>18</v>
      </c>
      <c r="G105" s="28" t="s">
        <v>97</v>
      </c>
      <c r="H105" s="24">
        <v>44502</v>
      </c>
      <c r="I105" s="1">
        <v>92</v>
      </c>
      <c r="J105" s="17">
        <v>45</v>
      </c>
      <c r="K105" s="24">
        <f t="shared" si="7"/>
        <v>988.93333333333328</v>
      </c>
      <c r="L105" s="18">
        <v>39.18</v>
      </c>
      <c r="M105" s="18">
        <v>4.24</v>
      </c>
      <c r="N105" s="18">
        <v>33.33</v>
      </c>
      <c r="O105" s="19">
        <v>0.57489999999999997</v>
      </c>
      <c r="Q105" s="21">
        <f t="shared" si="8"/>
        <v>568.53777333333335</v>
      </c>
      <c r="R105" s="7">
        <f t="shared" si="9"/>
        <v>1743588.36</v>
      </c>
      <c r="S105" s="8">
        <f t="shared" si="10"/>
        <v>188688.48</v>
      </c>
      <c r="T105" s="8">
        <f t="shared" si="11"/>
        <v>1483251.66</v>
      </c>
      <c r="U105" s="8">
        <f t="shared" si="12"/>
        <v>25584.199799999999</v>
      </c>
      <c r="V105" s="8">
        <f t="shared" si="13"/>
        <v>25301067.988880001</v>
      </c>
    </row>
    <row r="106" spans="1:22" x14ac:dyDescent="0.4">
      <c r="A106" s="22">
        <v>2016</v>
      </c>
      <c r="B106" s="22" t="s">
        <v>19</v>
      </c>
      <c r="D106" s="22" t="s">
        <v>79</v>
      </c>
      <c r="E106" s="1" t="s">
        <v>44</v>
      </c>
      <c r="F106" s="1" t="s">
        <v>22</v>
      </c>
      <c r="G106" s="28" t="s">
        <v>69</v>
      </c>
      <c r="H106" s="24">
        <v>30960</v>
      </c>
      <c r="I106" s="1">
        <v>62</v>
      </c>
      <c r="J106" s="17">
        <v>60</v>
      </c>
      <c r="K106" s="24">
        <f t="shared" si="7"/>
        <v>516</v>
      </c>
      <c r="L106" s="18">
        <v>36</v>
      </c>
      <c r="M106" s="18">
        <v>4.5</v>
      </c>
      <c r="N106" s="18">
        <v>30.21</v>
      </c>
      <c r="O106" s="19">
        <v>0.57089999999999996</v>
      </c>
      <c r="Q106" s="21">
        <f t="shared" si="8"/>
        <v>294.58439999999996</v>
      </c>
      <c r="R106" s="7">
        <f t="shared" si="9"/>
        <v>1114560</v>
      </c>
      <c r="S106" s="8">
        <f t="shared" si="10"/>
        <v>139320</v>
      </c>
      <c r="T106" s="8">
        <f t="shared" si="11"/>
        <v>935301.6</v>
      </c>
      <c r="U106" s="8">
        <f t="shared" si="12"/>
        <v>17675.063999999998</v>
      </c>
      <c r="V106" s="8">
        <f t="shared" si="13"/>
        <v>9120333.0239999983</v>
      </c>
    </row>
    <row r="107" spans="1:22" x14ac:dyDescent="0.4">
      <c r="A107" s="22">
        <v>2016</v>
      </c>
      <c r="B107" s="22" t="s">
        <v>19</v>
      </c>
      <c r="D107" s="22" t="s">
        <v>78</v>
      </c>
      <c r="E107" s="1" t="s">
        <v>95</v>
      </c>
      <c r="F107" s="1" t="s">
        <v>96</v>
      </c>
      <c r="G107" s="28" t="s">
        <v>75</v>
      </c>
      <c r="H107" s="24">
        <v>71285</v>
      </c>
      <c r="I107" s="1">
        <v>145</v>
      </c>
      <c r="J107" s="17">
        <v>100</v>
      </c>
      <c r="K107" s="24">
        <f t="shared" si="7"/>
        <v>712.85</v>
      </c>
      <c r="L107" s="18">
        <v>34.9</v>
      </c>
      <c r="M107" s="18">
        <v>4.6100000000000003</v>
      </c>
      <c r="N107" s="18">
        <v>27.8</v>
      </c>
      <c r="O107" s="19">
        <v>0.54459999999999997</v>
      </c>
      <c r="Q107" s="21">
        <f t="shared" si="8"/>
        <v>388.21811000000002</v>
      </c>
      <c r="R107" s="7">
        <f t="shared" si="9"/>
        <v>2487846.5</v>
      </c>
      <c r="S107" s="8">
        <f t="shared" si="10"/>
        <v>328623.85000000003</v>
      </c>
      <c r="T107" s="8">
        <f t="shared" si="11"/>
        <v>1981723</v>
      </c>
      <c r="U107" s="8">
        <f t="shared" si="12"/>
        <v>38821.811000000002</v>
      </c>
      <c r="V107" s="8">
        <f t="shared" si="13"/>
        <v>27674127.971350003</v>
      </c>
    </row>
    <row r="108" spans="1:22" x14ac:dyDescent="0.4">
      <c r="A108" s="22">
        <v>2016</v>
      </c>
      <c r="B108" s="22" t="s">
        <v>49</v>
      </c>
      <c r="C108" s="23">
        <v>1</v>
      </c>
      <c r="D108" s="22" t="s">
        <v>79</v>
      </c>
      <c r="E108" s="1" t="s">
        <v>44</v>
      </c>
      <c r="F108" s="1" t="s">
        <v>18</v>
      </c>
      <c r="G108" s="28" t="s">
        <v>80</v>
      </c>
      <c r="H108" s="24">
        <v>159550</v>
      </c>
      <c r="I108" s="1">
        <v>330</v>
      </c>
      <c r="J108" s="17">
        <v>240</v>
      </c>
      <c r="K108" s="24">
        <f t="shared" si="7"/>
        <v>664.79166666666663</v>
      </c>
      <c r="L108" s="18">
        <v>35.049999999999997</v>
      </c>
      <c r="M108" s="18">
        <v>4.0599999999999996</v>
      </c>
      <c r="N108" s="18">
        <v>27.63</v>
      </c>
      <c r="O108" s="19">
        <v>0.52739999999999998</v>
      </c>
      <c r="Q108" s="21">
        <f t="shared" si="8"/>
        <v>350.61112500000002</v>
      </c>
      <c r="R108" s="7">
        <f t="shared" si="9"/>
        <v>5592227.5</v>
      </c>
      <c r="S108" s="8">
        <f t="shared" si="10"/>
        <v>647772.99999999988</v>
      </c>
      <c r="T108" s="8">
        <f t="shared" si="11"/>
        <v>4408366.5</v>
      </c>
      <c r="U108" s="8">
        <f t="shared" si="12"/>
        <v>84146.67</v>
      </c>
      <c r="V108" s="8">
        <f t="shared" si="13"/>
        <v>55940004.993750006</v>
      </c>
    </row>
    <row r="109" spans="1:22" x14ac:dyDescent="0.4">
      <c r="A109" s="22">
        <v>2016</v>
      </c>
      <c r="B109" s="22" t="s">
        <v>41</v>
      </c>
      <c r="C109" s="23">
        <v>2.5</v>
      </c>
      <c r="D109" s="22" t="s">
        <v>79</v>
      </c>
      <c r="E109" s="1" t="s">
        <v>44</v>
      </c>
      <c r="F109" s="1" t="s">
        <v>22</v>
      </c>
      <c r="G109" s="28" t="s">
        <v>74</v>
      </c>
      <c r="H109" s="24">
        <v>147958</v>
      </c>
      <c r="I109" s="1">
        <v>292</v>
      </c>
      <c r="J109" s="17">
        <v>120</v>
      </c>
      <c r="K109" s="24">
        <f t="shared" si="7"/>
        <v>1232.9833333333333</v>
      </c>
      <c r="L109" s="18">
        <v>35.86</v>
      </c>
      <c r="M109" s="18">
        <v>4.43</v>
      </c>
      <c r="N109" s="18">
        <v>29.21</v>
      </c>
      <c r="O109" s="19">
        <v>0.55831399999999998</v>
      </c>
      <c r="Q109" s="21">
        <f t="shared" si="8"/>
        <v>688.39185676666659</v>
      </c>
      <c r="R109" s="7">
        <f t="shared" si="9"/>
        <v>5305773.88</v>
      </c>
      <c r="S109" s="8">
        <f t="shared" si="10"/>
        <v>655453.93999999994</v>
      </c>
      <c r="T109" s="8">
        <f t="shared" si="11"/>
        <v>4321853.18</v>
      </c>
      <c r="U109" s="8">
        <f t="shared" si="12"/>
        <v>82607.022811999996</v>
      </c>
      <c r="V109" s="8">
        <f t="shared" si="13"/>
        <v>101853082.34348245</v>
      </c>
    </row>
    <row r="110" spans="1:22" x14ac:dyDescent="0.4">
      <c r="A110" s="30">
        <v>2016</v>
      </c>
      <c r="B110" s="30" t="s">
        <v>19</v>
      </c>
      <c r="D110" s="22" t="s">
        <v>79</v>
      </c>
      <c r="E110" s="1" t="s">
        <v>44</v>
      </c>
      <c r="F110" s="1" t="s">
        <v>51</v>
      </c>
      <c r="G110" s="28" t="s">
        <v>74</v>
      </c>
      <c r="H110" s="24">
        <v>58037</v>
      </c>
      <c r="I110" s="1">
        <v>121</v>
      </c>
      <c r="J110" s="17">
        <v>74</v>
      </c>
      <c r="K110" s="24">
        <f t="shared" si="7"/>
        <v>784.28378378378375</v>
      </c>
      <c r="L110" s="18">
        <v>35.42</v>
      </c>
      <c r="M110" s="18">
        <v>4.22</v>
      </c>
      <c r="N110" s="18">
        <v>29.05</v>
      </c>
      <c r="O110" s="19">
        <v>0.52800000000000002</v>
      </c>
      <c r="Q110" s="21">
        <f t="shared" si="8"/>
        <v>414.10183783783782</v>
      </c>
      <c r="R110" s="7">
        <f t="shared" si="9"/>
        <v>2055670.54</v>
      </c>
      <c r="S110" s="8">
        <f t="shared" si="10"/>
        <v>244916.13999999998</v>
      </c>
      <c r="T110" s="8">
        <f t="shared" si="11"/>
        <v>1685974.85</v>
      </c>
      <c r="U110" s="8">
        <f t="shared" si="12"/>
        <v>30643.536</v>
      </c>
      <c r="V110" s="8">
        <f t="shared" si="13"/>
        <v>24033228.362594593</v>
      </c>
    </row>
    <row r="111" spans="1:22" x14ac:dyDescent="0.4">
      <c r="A111" s="22">
        <v>2016</v>
      </c>
      <c r="B111" s="22" t="s">
        <v>41</v>
      </c>
      <c r="C111" s="23">
        <v>2</v>
      </c>
      <c r="D111" s="22" t="s">
        <v>79</v>
      </c>
      <c r="E111" s="1" t="s">
        <v>44</v>
      </c>
      <c r="F111" s="1" t="s">
        <v>18</v>
      </c>
      <c r="G111" s="28" t="s">
        <v>75</v>
      </c>
      <c r="H111" s="24">
        <v>93949</v>
      </c>
      <c r="I111" s="1">
        <v>193</v>
      </c>
      <c r="J111" s="17">
        <v>120</v>
      </c>
      <c r="K111" s="24">
        <f t="shared" si="7"/>
        <v>782.9083333333333</v>
      </c>
      <c r="L111" s="18">
        <v>35.43</v>
      </c>
      <c r="M111" s="18">
        <v>3.79</v>
      </c>
      <c r="N111" s="18">
        <v>26.97</v>
      </c>
      <c r="O111" s="19">
        <v>0.54990000000000006</v>
      </c>
      <c r="Q111" s="21">
        <f t="shared" si="8"/>
        <v>430.52129250000002</v>
      </c>
      <c r="R111" s="7">
        <f t="shared" si="9"/>
        <v>3328613.07</v>
      </c>
      <c r="S111" s="8">
        <f t="shared" si="10"/>
        <v>356066.71</v>
      </c>
      <c r="T111" s="8">
        <f t="shared" si="11"/>
        <v>2533804.5299999998</v>
      </c>
      <c r="U111" s="8">
        <f t="shared" si="12"/>
        <v>51662.555100000005</v>
      </c>
      <c r="V111" s="8">
        <f t="shared" si="13"/>
        <v>40447044.909082502</v>
      </c>
    </row>
    <row r="112" spans="1:22" x14ac:dyDescent="0.4">
      <c r="A112" s="22">
        <v>2016</v>
      </c>
      <c r="B112" s="22" t="s">
        <v>41</v>
      </c>
      <c r="D112" s="22" t="s">
        <v>79</v>
      </c>
      <c r="E112" s="1" t="s">
        <v>44</v>
      </c>
      <c r="F112" s="1" t="s">
        <v>28</v>
      </c>
      <c r="G112" s="28" t="s">
        <v>83</v>
      </c>
      <c r="H112" s="24">
        <v>128517</v>
      </c>
      <c r="I112" s="1">
        <v>263</v>
      </c>
      <c r="J112" s="17">
        <v>75</v>
      </c>
      <c r="K112" s="24">
        <f t="shared" si="7"/>
        <v>1713.56</v>
      </c>
      <c r="L112" s="18">
        <v>35.6</v>
      </c>
      <c r="M112" s="18">
        <v>4.45</v>
      </c>
      <c r="N112" s="18">
        <v>30.8</v>
      </c>
      <c r="O112" s="19">
        <v>0.5625</v>
      </c>
      <c r="Q112" s="21">
        <f t="shared" si="8"/>
        <v>963.87750000000005</v>
      </c>
      <c r="R112" s="7">
        <f t="shared" si="9"/>
        <v>4575205.2</v>
      </c>
      <c r="S112" s="8">
        <f t="shared" si="10"/>
        <v>571900.65</v>
      </c>
      <c r="T112" s="8">
        <f t="shared" si="11"/>
        <v>3958323.6</v>
      </c>
      <c r="U112" s="8">
        <f t="shared" si="12"/>
        <v>72290.8125</v>
      </c>
      <c r="V112" s="8">
        <f t="shared" si="13"/>
        <v>123874644.6675</v>
      </c>
    </row>
    <row r="113" spans="1:22" x14ac:dyDescent="0.4">
      <c r="A113" s="22">
        <v>2016</v>
      </c>
      <c r="B113" s="22" t="s">
        <v>41</v>
      </c>
      <c r="D113" s="22" t="s">
        <v>79</v>
      </c>
      <c r="E113" s="1" t="s">
        <v>44</v>
      </c>
      <c r="F113" s="1" t="s">
        <v>32</v>
      </c>
      <c r="G113" s="28" t="s">
        <v>83</v>
      </c>
      <c r="H113" s="24">
        <v>54177</v>
      </c>
      <c r="I113" s="1">
        <v>109</v>
      </c>
      <c r="J113" s="17">
        <v>42</v>
      </c>
      <c r="K113" s="24">
        <f t="shared" si="7"/>
        <v>1289.9285714285713</v>
      </c>
      <c r="L113" s="18">
        <v>37.4</v>
      </c>
      <c r="M113" s="18">
        <v>3.95</v>
      </c>
      <c r="N113" s="18">
        <v>32.799999999999997</v>
      </c>
      <c r="O113" s="19">
        <v>0.57499999999999996</v>
      </c>
      <c r="Q113" s="21">
        <f t="shared" si="8"/>
        <v>741.70892857142849</v>
      </c>
      <c r="R113" s="7">
        <f t="shared" si="9"/>
        <v>2026219.7999999998</v>
      </c>
      <c r="S113" s="8">
        <f t="shared" si="10"/>
        <v>213999.15000000002</v>
      </c>
      <c r="T113" s="8">
        <f t="shared" si="11"/>
        <v>1777005.5999999999</v>
      </c>
      <c r="U113" s="8">
        <f t="shared" si="12"/>
        <v>31151.774999999998</v>
      </c>
      <c r="V113" s="8">
        <f t="shared" si="13"/>
        <v>40183564.623214282</v>
      </c>
    </row>
    <row r="114" spans="1:22" x14ac:dyDescent="0.4">
      <c r="A114" s="22">
        <v>2016</v>
      </c>
      <c r="B114" s="22" t="s">
        <v>21</v>
      </c>
      <c r="D114" s="22" t="s">
        <v>79</v>
      </c>
      <c r="E114" s="1" t="s">
        <v>44</v>
      </c>
      <c r="F114" s="1" t="s">
        <v>24</v>
      </c>
      <c r="G114" s="28" t="s">
        <v>82</v>
      </c>
      <c r="H114" s="24">
        <v>78745</v>
      </c>
      <c r="I114" s="1">
        <v>160</v>
      </c>
      <c r="J114" s="17">
        <v>46</v>
      </c>
      <c r="K114" s="24">
        <f t="shared" si="7"/>
        <v>1711.8478260869565</v>
      </c>
      <c r="L114" s="18">
        <v>35.9</v>
      </c>
      <c r="M114" s="18">
        <v>3.71</v>
      </c>
      <c r="N114" s="18">
        <v>30.6</v>
      </c>
      <c r="O114" s="19">
        <v>0.56369999999999998</v>
      </c>
      <c r="Q114" s="21">
        <f t="shared" si="8"/>
        <v>964.96861956521741</v>
      </c>
      <c r="R114" s="7">
        <f t="shared" si="9"/>
        <v>2826945.5</v>
      </c>
      <c r="S114" s="8">
        <f t="shared" si="10"/>
        <v>292143.95</v>
      </c>
      <c r="T114" s="8">
        <f t="shared" si="11"/>
        <v>2409597</v>
      </c>
      <c r="U114" s="8">
        <f t="shared" si="12"/>
        <v>44388.556499999999</v>
      </c>
      <c r="V114" s="8">
        <f t="shared" si="13"/>
        <v>75986453.947663039</v>
      </c>
    </row>
    <row r="115" spans="1:22" x14ac:dyDescent="0.4">
      <c r="A115" s="22">
        <v>2016</v>
      </c>
      <c r="B115" s="22" t="s">
        <v>41</v>
      </c>
      <c r="C115" s="23">
        <v>3.75</v>
      </c>
      <c r="D115" s="22" t="s">
        <v>79</v>
      </c>
      <c r="E115" s="1" t="s">
        <v>44</v>
      </c>
      <c r="F115" s="1" t="s">
        <v>22</v>
      </c>
      <c r="G115" s="28" t="s">
        <v>84</v>
      </c>
      <c r="H115" s="24">
        <v>192948</v>
      </c>
      <c r="I115" s="1">
        <v>394</v>
      </c>
      <c r="J115" s="17">
        <v>120</v>
      </c>
      <c r="K115" s="24">
        <f t="shared" si="7"/>
        <v>1607.9</v>
      </c>
      <c r="L115" s="18">
        <v>37.1</v>
      </c>
      <c r="M115" s="18">
        <v>4.24</v>
      </c>
      <c r="N115" s="18">
        <v>32.5</v>
      </c>
      <c r="O115" s="19">
        <v>0.57110000000000005</v>
      </c>
      <c r="Q115" s="21">
        <f t="shared" si="8"/>
        <v>918.27169000000004</v>
      </c>
      <c r="R115" s="7">
        <f t="shared" si="9"/>
        <v>7158370.7999999998</v>
      </c>
      <c r="S115" s="8">
        <f t="shared" si="10"/>
        <v>818099.52</v>
      </c>
      <c r="T115" s="8">
        <f t="shared" si="11"/>
        <v>6270810</v>
      </c>
      <c r="U115" s="8">
        <f t="shared" si="12"/>
        <v>110192.60280000001</v>
      </c>
      <c r="V115" s="8">
        <f t="shared" si="13"/>
        <v>177178686.04212001</v>
      </c>
    </row>
    <row r="116" spans="1:22" x14ac:dyDescent="0.4">
      <c r="A116" s="22">
        <v>2016</v>
      </c>
      <c r="B116" s="22" t="s">
        <v>19</v>
      </c>
      <c r="D116" s="22" t="s">
        <v>79</v>
      </c>
      <c r="E116" s="1" t="s">
        <v>44</v>
      </c>
      <c r="F116" s="1" t="s">
        <v>22</v>
      </c>
      <c r="G116" s="28" t="s">
        <v>69</v>
      </c>
      <c r="H116" s="24">
        <v>67098</v>
      </c>
      <c r="I116" s="1">
        <v>137</v>
      </c>
      <c r="J116" s="17">
        <v>132</v>
      </c>
      <c r="K116" s="24">
        <f t="shared" si="7"/>
        <v>508.31818181818181</v>
      </c>
      <c r="L116" s="18">
        <v>36.56</v>
      </c>
      <c r="M116" s="18">
        <v>3.89</v>
      </c>
      <c r="N116" s="18">
        <v>30.58</v>
      </c>
      <c r="O116" s="19">
        <v>0.56889999999999996</v>
      </c>
      <c r="Q116" s="21">
        <f t="shared" si="8"/>
        <v>289.1822136363636</v>
      </c>
      <c r="R116" s="7">
        <f t="shared" si="9"/>
        <v>2453102.8800000004</v>
      </c>
      <c r="S116" s="8">
        <f t="shared" si="10"/>
        <v>261011.22</v>
      </c>
      <c r="T116" s="8">
        <f t="shared" si="11"/>
        <v>2051856.8399999999</v>
      </c>
      <c r="U116" s="8">
        <f t="shared" si="12"/>
        <v>38172.052199999998</v>
      </c>
      <c r="V116" s="8">
        <f t="shared" si="13"/>
        <v>19403548.170572724</v>
      </c>
    </row>
    <row r="117" spans="1:22" x14ac:dyDescent="0.4">
      <c r="A117" s="22">
        <v>2016</v>
      </c>
      <c r="B117" s="22" t="s">
        <v>41</v>
      </c>
      <c r="C117" s="23">
        <v>4.3</v>
      </c>
      <c r="D117" s="22" t="s">
        <v>79</v>
      </c>
      <c r="E117" s="1" t="s">
        <v>44</v>
      </c>
      <c r="F117" s="1" t="s">
        <v>22</v>
      </c>
      <c r="G117" s="28" t="s">
        <v>74</v>
      </c>
      <c r="H117" s="24">
        <v>142637</v>
      </c>
      <c r="I117" s="1">
        <v>296</v>
      </c>
      <c r="J117" s="17">
        <v>115</v>
      </c>
      <c r="K117" s="24">
        <f t="shared" si="7"/>
        <v>1240.3217391304347</v>
      </c>
      <c r="L117" s="18">
        <v>35.869999999999997</v>
      </c>
      <c r="M117" s="18">
        <v>3.71</v>
      </c>
      <c r="N117" s="18">
        <v>27.76</v>
      </c>
      <c r="O117" s="19">
        <v>0.54293400000000003</v>
      </c>
      <c r="Q117" s="21">
        <f t="shared" si="8"/>
        <v>673.41284311304344</v>
      </c>
      <c r="R117" s="7">
        <f t="shared" si="9"/>
        <v>5116389.1899999995</v>
      </c>
      <c r="S117" s="8">
        <f t="shared" si="10"/>
        <v>529183.27</v>
      </c>
      <c r="T117" s="8">
        <f t="shared" si="11"/>
        <v>3959603.12</v>
      </c>
      <c r="U117" s="8">
        <f t="shared" si="12"/>
        <v>77442.476957999999</v>
      </c>
      <c r="V117" s="8">
        <f t="shared" si="13"/>
        <v>96053587.70311518</v>
      </c>
    </row>
    <row r="118" spans="1:22" x14ac:dyDescent="0.4">
      <c r="A118" s="22">
        <v>2016</v>
      </c>
      <c r="B118" s="22" t="s">
        <v>41</v>
      </c>
      <c r="D118" s="22" t="s">
        <v>79</v>
      </c>
      <c r="E118" s="1" t="s">
        <v>44</v>
      </c>
      <c r="F118" s="1" t="s">
        <v>87</v>
      </c>
      <c r="G118" s="28" t="s">
        <v>83</v>
      </c>
      <c r="H118" s="24">
        <v>168525</v>
      </c>
      <c r="I118" s="1">
        <v>331</v>
      </c>
      <c r="J118" s="17">
        <v>87</v>
      </c>
      <c r="K118" s="24">
        <f t="shared" si="7"/>
        <v>1937.0689655172414</v>
      </c>
      <c r="L118" s="18">
        <v>35.43</v>
      </c>
      <c r="M118" s="18">
        <v>4.92</v>
      </c>
      <c r="N118" s="18">
        <v>30.89</v>
      </c>
      <c r="O118" s="19">
        <v>0.54449999999999998</v>
      </c>
      <c r="Q118" s="21">
        <f t="shared" si="8"/>
        <v>1054.734051724138</v>
      </c>
      <c r="R118" s="7">
        <f t="shared" si="9"/>
        <v>5970840.75</v>
      </c>
      <c r="S118" s="8">
        <f t="shared" si="10"/>
        <v>829143</v>
      </c>
      <c r="T118" s="8">
        <f t="shared" si="11"/>
        <v>5205737.25</v>
      </c>
      <c r="U118" s="8">
        <f t="shared" si="12"/>
        <v>91761.862500000003</v>
      </c>
      <c r="V118" s="8">
        <f t="shared" si="13"/>
        <v>177749056.06681037</v>
      </c>
    </row>
    <row r="119" spans="1:22" x14ac:dyDescent="0.4">
      <c r="A119" s="22">
        <v>2016</v>
      </c>
      <c r="B119" s="22" t="s">
        <v>19</v>
      </c>
      <c r="D119" s="22" t="s">
        <v>79</v>
      </c>
      <c r="E119" s="1" t="s">
        <v>44</v>
      </c>
      <c r="F119" s="1" t="s">
        <v>22</v>
      </c>
      <c r="G119" s="28" t="s">
        <v>69</v>
      </c>
      <c r="H119" s="24">
        <v>277341</v>
      </c>
      <c r="I119" s="1">
        <v>570</v>
      </c>
      <c r="J119" s="17">
        <v>550</v>
      </c>
      <c r="K119" s="24">
        <f t="shared" si="7"/>
        <v>504.25636363636363</v>
      </c>
      <c r="L119" s="18">
        <v>37</v>
      </c>
      <c r="M119" s="18">
        <v>3.79</v>
      </c>
      <c r="N119" s="18">
        <v>31.2</v>
      </c>
      <c r="O119" s="19">
        <v>0.56930000000000003</v>
      </c>
      <c r="Q119" s="21">
        <f t="shared" si="8"/>
        <v>287.07314781818184</v>
      </c>
      <c r="R119" s="7">
        <f t="shared" si="9"/>
        <v>10261617</v>
      </c>
      <c r="S119" s="8">
        <f t="shared" si="10"/>
        <v>1051122.3899999999</v>
      </c>
      <c r="T119" s="8">
        <f t="shared" si="11"/>
        <v>8653039.1999999993</v>
      </c>
      <c r="U119" s="8">
        <f t="shared" si="12"/>
        <v>157890.23130000001</v>
      </c>
      <c r="V119" s="8">
        <f t="shared" si="13"/>
        <v>79617153.889042363</v>
      </c>
    </row>
    <row r="120" spans="1:22" x14ac:dyDescent="0.4">
      <c r="A120" s="30">
        <v>2016</v>
      </c>
      <c r="B120" s="30" t="s">
        <v>41</v>
      </c>
      <c r="D120" s="22" t="s">
        <v>79</v>
      </c>
      <c r="E120" s="1" t="s">
        <v>44</v>
      </c>
      <c r="F120" s="1" t="s">
        <v>22</v>
      </c>
      <c r="G120" s="28" t="s">
        <v>74</v>
      </c>
      <c r="H120" s="24">
        <v>63841</v>
      </c>
      <c r="I120" s="1">
        <v>130</v>
      </c>
      <c r="J120" s="17">
        <v>55</v>
      </c>
      <c r="K120" s="24">
        <f t="shared" si="7"/>
        <v>1160.7454545454545</v>
      </c>
      <c r="L120" s="18">
        <v>35.4</v>
      </c>
      <c r="M120" s="18">
        <v>3.21</v>
      </c>
      <c r="N120" s="18">
        <v>27.07</v>
      </c>
      <c r="O120" s="19">
        <v>0.47739999999999999</v>
      </c>
      <c r="Q120" s="21">
        <f t="shared" si="8"/>
        <v>554.13987999999995</v>
      </c>
      <c r="R120" s="7">
        <f t="shared" si="9"/>
        <v>2259971.4</v>
      </c>
      <c r="S120" s="8">
        <f t="shared" si="10"/>
        <v>204929.61</v>
      </c>
      <c r="T120" s="8">
        <f t="shared" si="11"/>
        <v>1728175.87</v>
      </c>
      <c r="U120" s="8">
        <f t="shared" si="12"/>
        <v>30477.6934</v>
      </c>
      <c r="V120" s="8">
        <f t="shared" si="13"/>
        <v>35376844.079079993</v>
      </c>
    </row>
    <row r="121" spans="1:22" x14ac:dyDescent="0.4">
      <c r="A121" s="22">
        <v>2016</v>
      </c>
      <c r="B121" s="22" t="s">
        <v>19</v>
      </c>
      <c r="D121" s="22" t="s">
        <v>79</v>
      </c>
      <c r="E121" s="1" t="s">
        <v>44</v>
      </c>
      <c r="F121" s="1" t="s">
        <v>22</v>
      </c>
      <c r="G121" s="28" t="s">
        <v>69</v>
      </c>
      <c r="H121" s="24">
        <v>216945</v>
      </c>
      <c r="I121" s="1">
        <v>448</v>
      </c>
      <c r="J121" s="17">
        <v>450</v>
      </c>
      <c r="K121" s="24">
        <f t="shared" si="7"/>
        <v>482.1</v>
      </c>
      <c r="L121" s="18">
        <v>36.9</v>
      </c>
      <c r="M121" s="18">
        <v>4.4800000000000004</v>
      </c>
      <c r="N121" s="18">
        <v>31.5</v>
      </c>
      <c r="O121" s="19">
        <v>0.57579999999999998</v>
      </c>
      <c r="Q121" s="21">
        <f t="shared" si="8"/>
        <v>277.59318000000002</v>
      </c>
      <c r="R121" s="7">
        <f t="shared" si="9"/>
        <v>8005270.5</v>
      </c>
      <c r="S121" s="8">
        <f t="shared" si="10"/>
        <v>971913.60000000009</v>
      </c>
      <c r="T121" s="8">
        <f t="shared" si="11"/>
        <v>6833767.5</v>
      </c>
      <c r="U121" s="8">
        <f t="shared" si="12"/>
        <v>124916.931</v>
      </c>
      <c r="V121" s="8">
        <f t="shared" si="13"/>
        <v>60222452.435100004</v>
      </c>
    </row>
    <row r="122" spans="1:22" x14ac:dyDescent="0.4">
      <c r="A122" s="22">
        <v>2016</v>
      </c>
      <c r="B122" s="22" t="s">
        <v>41</v>
      </c>
      <c r="D122" s="22" t="s">
        <v>79</v>
      </c>
      <c r="E122" s="1" t="s">
        <v>44</v>
      </c>
      <c r="F122" s="1" t="s">
        <v>22</v>
      </c>
      <c r="G122" s="28" t="s">
        <v>74</v>
      </c>
      <c r="H122" s="24">
        <v>322503</v>
      </c>
      <c r="I122" s="1">
        <v>657</v>
      </c>
      <c r="J122" s="17">
        <v>285</v>
      </c>
      <c r="K122" s="24">
        <f t="shared" si="7"/>
        <v>1131.5894736842106</v>
      </c>
      <c r="L122" s="18">
        <v>36.33</v>
      </c>
      <c r="M122" s="18">
        <v>4.37</v>
      </c>
      <c r="N122" s="18">
        <v>29.01</v>
      </c>
      <c r="O122" s="19">
        <v>0.54402499999999998</v>
      </c>
      <c r="Q122" s="21">
        <f t="shared" si="8"/>
        <v>615.61296342105265</v>
      </c>
      <c r="R122" s="7">
        <f t="shared" si="9"/>
        <v>11716533.99</v>
      </c>
      <c r="S122" s="8">
        <f t="shared" si="10"/>
        <v>1409338.11</v>
      </c>
      <c r="T122" s="8">
        <f t="shared" si="11"/>
        <v>9355812.0300000012</v>
      </c>
      <c r="U122" s="8">
        <f t="shared" si="12"/>
        <v>175449.694575</v>
      </c>
      <c r="V122" s="8">
        <f t="shared" si="13"/>
        <v>198537027.54217973</v>
      </c>
    </row>
    <row r="123" spans="1:22" x14ac:dyDescent="0.4">
      <c r="A123" s="22">
        <v>2016</v>
      </c>
      <c r="B123" s="22" t="s">
        <v>41</v>
      </c>
      <c r="D123" s="22" t="s">
        <v>79</v>
      </c>
      <c r="E123" s="1" t="s">
        <v>44</v>
      </c>
      <c r="F123" s="1" t="s">
        <v>22</v>
      </c>
      <c r="G123" s="28" t="s">
        <v>74</v>
      </c>
      <c r="H123" s="24">
        <v>117733</v>
      </c>
      <c r="I123" s="1">
        <v>236</v>
      </c>
      <c r="J123" s="17">
        <v>115</v>
      </c>
      <c r="K123" s="24">
        <f t="shared" si="7"/>
        <v>1023.7652173913043</v>
      </c>
      <c r="L123" s="18">
        <v>35.630000000000003</v>
      </c>
      <c r="M123" s="18">
        <v>3.86</v>
      </c>
      <c r="N123" s="18">
        <v>28.77</v>
      </c>
      <c r="O123" s="19">
        <v>0.53988800000000003</v>
      </c>
      <c r="Q123" s="21">
        <f t="shared" si="8"/>
        <v>552.71855568695651</v>
      </c>
      <c r="R123" s="7">
        <f t="shared" si="9"/>
        <v>4194826.79</v>
      </c>
      <c r="S123" s="8">
        <f t="shared" si="10"/>
        <v>454449.38</v>
      </c>
      <c r="T123" s="8">
        <f t="shared" si="11"/>
        <v>3387178.41</v>
      </c>
      <c r="U123" s="8">
        <f t="shared" si="12"/>
        <v>63562.633904000002</v>
      </c>
      <c r="V123" s="8">
        <f t="shared" si="13"/>
        <v>65073213.716692448</v>
      </c>
    </row>
    <row r="124" spans="1:22" x14ac:dyDescent="0.4">
      <c r="A124" s="22">
        <v>2016</v>
      </c>
      <c r="B124" s="22" t="s">
        <v>21</v>
      </c>
      <c r="D124" s="22" t="s">
        <v>79</v>
      </c>
      <c r="E124" s="1" t="s">
        <v>44</v>
      </c>
      <c r="F124" s="1" t="s">
        <v>24</v>
      </c>
      <c r="G124" s="28" t="s">
        <v>82</v>
      </c>
      <c r="H124" s="24">
        <v>101514</v>
      </c>
      <c r="I124" s="1">
        <v>207</v>
      </c>
      <c r="J124" s="17">
        <v>60</v>
      </c>
      <c r="K124" s="24">
        <f t="shared" si="7"/>
        <v>1691.9</v>
      </c>
      <c r="L124" s="18">
        <v>36.200000000000003</v>
      </c>
      <c r="M124" s="18">
        <v>3.18</v>
      </c>
      <c r="N124" s="18">
        <v>31.1</v>
      </c>
      <c r="O124" s="19">
        <v>0.53300000000000003</v>
      </c>
      <c r="Q124" s="21">
        <f t="shared" si="8"/>
        <v>901.78269999999998</v>
      </c>
      <c r="R124" s="7">
        <f t="shared" si="9"/>
        <v>3674806.8000000003</v>
      </c>
      <c r="S124" s="8">
        <f t="shared" si="10"/>
        <v>322814.52</v>
      </c>
      <c r="T124" s="8">
        <f t="shared" si="11"/>
        <v>3157085.4000000004</v>
      </c>
      <c r="U124" s="8">
        <f t="shared" si="12"/>
        <v>54106.962</v>
      </c>
      <c r="V124" s="8">
        <f t="shared" si="13"/>
        <v>91543569.007799998</v>
      </c>
    </row>
    <row r="125" spans="1:22" x14ac:dyDescent="0.4">
      <c r="A125" s="22">
        <v>2016</v>
      </c>
      <c r="B125" s="22" t="s">
        <v>41</v>
      </c>
      <c r="C125" s="23">
        <v>2.7</v>
      </c>
      <c r="D125" s="22" t="s">
        <v>79</v>
      </c>
      <c r="E125" s="1" t="s">
        <v>44</v>
      </c>
      <c r="F125" s="1" t="s">
        <v>22</v>
      </c>
      <c r="G125" s="28" t="s">
        <v>74</v>
      </c>
      <c r="H125" s="24">
        <v>84873</v>
      </c>
      <c r="I125" s="1">
        <v>193</v>
      </c>
      <c r="J125" s="17">
        <v>120</v>
      </c>
      <c r="K125" s="24">
        <f t="shared" si="7"/>
        <v>707.27499999999998</v>
      </c>
      <c r="L125" s="18">
        <v>36.19</v>
      </c>
      <c r="M125" s="18">
        <v>4.3099999999999996</v>
      </c>
      <c r="N125" s="18">
        <v>29.16</v>
      </c>
      <c r="O125" s="19">
        <v>0.54949400000000004</v>
      </c>
      <c r="Q125" s="21">
        <f t="shared" si="8"/>
        <v>388.64336885000006</v>
      </c>
      <c r="R125" s="7">
        <f t="shared" si="9"/>
        <v>3071553.8699999996</v>
      </c>
      <c r="S125" s="8">
        <f t="shared" si="10"/>
        <v>365802.62999999995</v>
      </c>
      <c r="T125" s="8">
        <f t="shared" si="11"/>
        <v>2474896.6800000002</v>
      </c>
      <c r="U125" s="8">
        <f t="shared" si="12"/>
        <v>46637.204262000007</v>
      </c>
      <c r="V125" s="8">
        <f t="shared" si="13"/>
        <v>32985328.644406054</v>
      </c>
    </row>
    <row r="126" spans="1:22" x14ac:dyDescent="0.4">
      <c r="A126" s="22">
        <v>2016</v>
      </c>
      <c r="B126" s="22" t="s">
        <v>19</v>
      </c>
      <c r="D126" s="22" t="s">
        <v>79</v>
      </c>
      <c r="E126" s="1" t="s">
        <v>44</v>
      </c>
      <c r="F126" s="1" t="s">
        <v>22</v>
      </c>
      <c r="G126" s="28" t="s">
        <v>84</v>
      </c>
      <c r="H126" s="24">
        <v>63619</v>
      </c>
      <c r="I126" s="1">
        <v>131</v>
      </c>
      <c r="J126" s="17">
        <v>114</v>
      </c>
      <c r="K126" s="24">
        <f t="shared" si="7"/>
        <v>558.06140350877195</v>
      </c>
      <c r="L126" s="18">
        <v>36</v>
      </c>
      <c r="M126" s="18">
        <v>4.9400000000000004</v>
      </c>
      <c r="N126" s="18">
        <v>31.5</v>
      </c>
      <c r="O126" s="19">
        <v>0.56030000000000002</v>
      </c>
      <c r="Q126" s="21">
        <f t="shared" si="8"/>
        <v>312.68180438596494</v>
      </c>
      <c r="R126" s="7">
        <f t="shared" si="9"/>
        <v>2290284</v>
      </c>
      <c r="S126" s="8">
        <f t="shared" si="10"/>
        <v>314277.86000000004</v>
      </c>
      <c r="T126" s="8">
        <f t="shared" si="11"/>
        <v>2003998.5</v>
      </c>
      <c r="U126" s="8">
        <f t="shared" si="12"/>
        <v>35645.725700000003</v>
      </c>
      <c r="V126" s="8">
        <f t="shared" si="13"/>
        <v>19892503.713230703</v>
      </c>
    </row>
    <row r="127" spans="1:22" x14ac:dyDescent="0.4">
      <c r="A127" s="22">
        <v>2016</v>
      </c>
      <c r="B127" s="22" t="s">
        <v>19</v>
      </c>
      <c r="D127" s="22" t="s">
        <v>79</v>
      </c>
      <c r="E127" s="1" t="s">
        <v>44</v>
      </c>
      <c r="F127" s="1" t="s">
        <v>22</v>
      </c>
      <c r="G127" s="28" t="s">
        <v>69</v>
      </c>
      <c r="H127" s="24">
        <v>125441</v>
      </c>
      <c r="I127" s="1">
        <v>260</v>
      </c>
      <c r="J127" s="17">
        <v>280</v>
      </c>
      <c r="K127" s="24">
        <f t="shared" si="7"/>
        <v>448.00357142857143</v>
      </c>
      <c r="L127" s="18">
        <v>36.880000000000003</v>
      </c>
      <c r="M127" s="18">
        <v>4.45</v>
      </c>
      <c r="N127" s="18">
        <v>30.99</v>
      </c>
      <c r="O127" s="19">
        <v>0.57520000000000004</v>
      </c>
      <c r="Q127" s="21">
        <f t="shared" si="8"/>
        <v>257.69165428571432</v>
      </c>
      <c r="R127" s="7">
        <f t="shared" si="9"/>
        <v>4626264.08</v>
      </c>
      <c r="S127" s="8">
        <f t="shared" si="10"/>
        <v>558212.45000000007</v>
      </c>
      <c r="T127" s="8">
        <f t="shared" si="11"/>
        <v>3887416.59</v>
      </c>
      <c r="U127" s="8">
        <f t="shared" si="12"/>
        <v>72153.66320000001</v>
      </c>
      <c r="V127" s="8">
        <f t="shared" si="13"/>
        <v>32325098.805254292</v>
      </c>
    </row>
    <row r="128" spans="1:22" x14ac:dyDescent="0.4">
      <c r="A128" s="22">
        <v>2016</v>
      </c>
      <c r="B128" s="22" t="s">
        <v>41</v>
      </c>
      <c r="D128" s="22" t="s">
        <v>79</v>
      </c>
      <c r="E128" s="1" t="s">
        <v>44</v>
      </c>
      <c r="F128" s="1" t="s">
        <v>22</v>
      </c>
      <c r="G128" s="28" t="s">
        <v>84</v>
      </c>
      <c r="H128" s="24">
        <v>137447</v>
      </c>
      <c r="I128" s="1">
        <v>137</v>
      </c>
      <c r="J128" s="17">
        <v>100</v>
      </c>
      <c r="K128" s="24">
        <f t="shared" si="7"/>
        <v>1374.47</v>
      </c>
      <c r="L128" s="18">
        <v>37.450000000000003</v>
      </c>
      <c r="M128" s="18">
        <v>4.07</v>
      </c>
      <c r="N128" s="18">
        <v>32.33</v>
      </c>
      <c r="O128" s="19">
        <v>0.55589999999999995</v>
      </c>
      <c r="Q128" s="21">
        <f t="shared" si="8"/>
        <v>764.06787299999996</v>
      </c>
      <c r="R128" s="7">
        <f t="shared" si="9"/>
        <v>5147390.1500000004</v>
      </c>
      <c r="S128" s="8">
        <f t="shared" si="10"/>
        <v>559409.29</v>
      </c>
      <c r="T128" s="8">
        <f t="shared" si="11"/>
        <v>4443661.51</v>
      </c>
      <c r="U128" s="8">
        <f t="shared" si="12"/>
        <v>76406.787299999996</v>
      </c>
      <c r="V128" s="8">
        <f t="shared" si="13"/>
        <v>105018836.940231</v>
      </c>
    </row>
    <row r="129" spans="1:22" x14ac:dyDescent="0.4">
      <c r="A129" s="22">
        <v>2016</v>
      </c>
      <c r="B129" s="22" t="s">
        <v>41</v>
      </c>
      <c r="D129" s="22" t="s">
        <v>79</v>
      </c>
      <c r="E129" s="1" t="s">
        <v>44</v>
      </c>
      <c r="F129" s="1" t="s">
        <v>87</v>
      </c>
      <c r="G129" s="28" t="s">
        <v>83</v>
      </c>
      <c r="H129" s="24">
        <v>74629</v>
      </c>
      <c r="I129" s="1">
        <v>146</v>
      </c>
      <c r="J129" s="17">
        <v>40</v>
      </c>
      <c r="K129" s="24">
        <f t="shared" si="7"/>
        <v>1865.7249999999999</v>
      </c>
      <c r="L129" s="18">
        <v>35.4</v>
      </c>
      <c r="M129" s="18">
        <v>5.05</v>
      </c>
      <c r="N129" s="18">
        <v>32.11</v>
      </c>
      <c r="O129" s="19">
        <v>0.51200000000000001</v>
      </c>
      <c r="Q129" s="21">
        <f t="shared" si="8"/>
        <v>955.25120000000004</v>
      </c>
      <c r="R129" s="7">
        <f t="shared" si="9"/>
        <v>2641866.6</v>
      </c>
      <c r="S129" s="8">
        <f t="shared" si="10"/>
        <v>376876.45</v>
      </c>
      <c r="T129" s="8">
        <f t="shared" si="11"/>
        <v>2396337.19</v>
      </c>
      <c r="U129" s="8">
        <f t="shared" si="12"/>
        <v>38210.048000000003</v>
      </c>
      <c r="V129" s="8">
        <f t="shared" si="13"/>
        <v>71289441.804800004</v>
      </c>
    </row>
    <row r="130" spans="1:22" x14ac:dyDescent="0.4">
      <c r="A130" s="22">
        <v>2016</v>
      </c>
      <c r="B130" s="22" t="s">
        <v>41</v>
      </c>
      <c r="D130" s="22" t="s">
        <v>79</v>
      </c>
      <c r="E130" s="1" t="s">
        <v>44</v>
      </c>
      <c r="F130" s="1" t="s">
        <v>22</v>
      </c>
      <c r="G130" s="28" t="s">
        <v>84</v>
      </c>
      <c r="H130" s="24">
        <v>109175</v>
      </c>
      <c r="I130" s="1">
        <v>226</v>
      </c>
      <c r="J130" s="17">
        <v>120</v>
      </c>
      <c r="K130" s="24">
        <f t="shared" si="7"/>
        <v>909.79166666666663</v>
      </c>
      <c r="L130" s="18">
        <v>36.56</v>
      </c>
      <c r="M130" s="18">
        <v>4.45</v>
      </c>
      <c r="N130" s="18">
        <v>31.25</v>
      </c>
      <c r="O130" s="19">
        <v>0.55869599999999997</v>
      </c>
      <c r="Q130" s="21">
        <f t="shared" si="8"/>
        <v>508.29696499999994</v>
      </c>
      <c r="R130" s="7">
        <f t="shared" si="9"/>
        <v>3991438.0000000005</v>
      </c>
      <c r="S130" s="8">
        <f t="shared" si="10"/>
        <v>485828.75</v>
      </c>
      <c r="T130" s="8">
        <f t="shared" si="11"/>
        <v>3411718.75</v>
      </c>
      <c r="U130" s="8">
        <f t="shared" si="12"/>
        <v>60995.635799999996</v>
      </c>
      <c r="V130" s="8">
        <f t="shared" si="13"/>
        <v>55493321.153874993</v>
      </c>
    </row>
    <row r="131" spans="1:22" x14ac:dyDescent="0.4">
      <c r="A131" s="22">
        <v>2016</v>
      </c>
      <c r="B131" s="22" t="s">
        <v>19</v>
      </c>
      <c r="D131" s="22" t="s">
        <v>79</v>
      </c>
      <c r="E131" s="1" t="s">
        <v>44</v>
      </c>
      <c r="F131" s="1" t="s">
        <v>28</v>
      </c>
      <c r="G131" s="28" t="s">
        <v>83</v>
      </c>
      <c r="H131" s="24">
        <v>123090</v>
      </c>
      <c r="I131" s="1">
        <v>253</v>
      </c>
      <c r="J131" s="17">
        <v>155</v>
      </c>
      <c r="K131" s="24">
        <f t="shared" ref="K131:K194" si="14">IF(J131="",0,H131/J131)</f>
        <v>794.12903225806451</v>
      </c>
      <c r="L131" s="18">
        <v>35.1</v>
      </c>
      <c r="M131" s="18">
        <v>4.42</v>
      </c>
      <c r="N131" s="18">
        <v>30.4</v>
      </c>
      <c r="O131" s="19">
        <v>0.55549999999999999</v>
      </c>
      <c r="Q131" s="21">
        <f t="shared" ref="Q131:Q194" si="15">IF(J131="",0,O131*H131/J131)</f>
        <v>441.13867741935479</v>
      </c>
      <c r="R131" s="7">
        <f t="shared" ref="R131:R194" si="16">$H131*L131</f>
        <v>4320459</v>
      </c>
      <c r="S131" s="8">
        <f t="shared" ref="S131:S194" si="17">$H131*M131</f>
        <v>544057.80000000005</v>
      </c>
      <c r="T131" s="8">
        <f t="shared" ref="T131:T194" si="18">$H131*N131</f>
        <v>3741936</v>
      </c>
      <c r="U131" s="8">
        <f t="shared" ref="U131:U194" si="19">$H131*O131</f>
        <v>68376.494999999995</v>
      </c>
      <c r="V131" s="8">
        <f t="shared" ref="V131:V194" si="20">$H131*Q131</f>
        <v>54299759.803548381</v>
      </c>
    </row>
    <row r="132" spans="1:22" x14ac:dyDescent="0.4">
      <c r="A132" s="22">
        <v>2016</v>
      </c>
      <c r="B132" s="22" t="s">
        <v>49</v>
      </c>
      <c r="C132" s="23">
        <v>1</v>
      </c>
      <c r="D132" s="22" t="s">
        <v>78</v>
      </c>
      <c r="E132" s="1" t="s">
        <v>44</v>
      </c>
      <c r="F132" s="1" t="s">
        <v>18</v>
      </c>
      <c r="G132" s="28" t="s">
        <v>94</v>
      </c>
      <c r="H132" s="24">
        <v>59952</v>
      </c>
      <c r="I132" s="1">
        <v>121</v>
      </c>
      <c r="J132" s="17">
        <v>60</v>
      </c>
      <c r="K132" s="24">
        <f t="shared" si="14"/>
        <v>999.2</v>
      </c>
      <c r="L132" s="18">
        <v>36.979999999999997</v>
      </c>
      <c r="M132" s="18">
        <v>5.07</v>
      </c>
      <c r="N132" s="18">
        <v>34.15</v>
      </c>
      <c r="O132" s="19">
        <v>0.55469999999999997</v>
      </c>
      <c r="Q132" s="21">
        <f t="shared" si="15"/>
        <v>554.25624000000005</v>
      </c>
      <c r="R132" s="7">
        <f t="shared" si="16"/>
        <v>2217024.96</v>
      </c>
      <c r="S132" s="8">
        <f t="shared" si="17"/>
        <v>303956.64</v>
      </c>
      <c r="T132" s="8">
        <f t="shared" si="18"/>
        <v>2047360.7999999998</v>
      </c>
      <c r="U132" s="8">
        <f t="shared" si="19"/>
        <v>33255.374400000001</v>
      </c>
      <c r="V132" s="8">
        <f t="shared" si="20"/>
        <v>33228770.100480001</v>
      </c>
    </row>
    <row r="133" spans="1:22" x14ac:dyDescent="0.4">
      <c r="A133" s="22">
        <v>2016</v>
      </c>
      <c r="B133" s="22" t="s">
        <v>49</v>
      </c>
      <c r="C133" s="23">
        <v>1</v>
      </c>
      <c r="D133" s="22" t="s">
        <v>78</v>
      </c>
      <c r="E133" s="1" t="s">
        <v>44</v>
      </c>
      <c r="F133" s="1" t="s">
        <v>18</v>
      </c>
      <c r="G133" s="28" t="s">
        <v>94</v>
      </c>
      <c r="H133" s="24">
        <v>70965</v>
      </c>
      <c r="I133" s="1">
        <v>143</v>
      </c>
      <c r="J133" s="17">
        <v>80</v>
      </c>
      <c r="K133" s="24">
        <f t="shared" si="14"/>
        <v>887.0625</v>
      </c>
      <c r="L133" s="18">
        <v>36.119999999999997</v>
      </c>
      <c r="M133" s="18">
        <v>4.82</v>
      </c>
      <c r="N133" s="18">
        <v>34.1</v>
      </c>
      <c r="O133" s="19">
        <v>0.56999999999999995</v>
      </c>
      <c r="Q133" s="21">
        <f t="shared" si="15"/>
        <v>505.62562499999996</v>
      </c>
      <c r="R133" s="7">
        <f t="shared" si="16"/>
        <v>2563255.7999999998</v>
      </c>
      <c r="S133" s="8">
        <f t="shared" si="17"/>
        <v>342051.30000000005</v>
      </c>
      <c r="T133" s="8">
        <f t="shared" si="18"/>
        <v>2419906.5</v>
      </c>
      <c r="U133" s="8">
        <f t="shared" si="19"/>
        <v>40450.049999999996</v>
      </c>
      <c r="V133" s="8">
        <f t="shared" si="20"/>
        <v>35881722.478124999</v>
      </c>
    </row>
    <row r="134" spans="1:22" x14ac:dyDescent="0.4">
      <c r="A134" s="22">
        <v>2016</v>
      </c>
      <c r="B134" s="22" t="s">
        <v>41</v>
      </c>
      <c r="C134" s="23">
        <v>6</v>
      </c>
      <c r="D134" s="22" t="s">
        <v>78</v>
      </c>
      <c r="E134" s="1" t="s">
        <v>44</v>
      </c>
      <c r="F134" s="1" t="s">
        <v>37</v>
      </c>
      <c r="G134" s="28" t="s">
        <v>84</v>
      </c>
      <c r="H134" s="24">
        <v>147375</v>
      </c>
      <c r="I134" s="1">
        <v>302</v>
      </c>
      <c r="J134" s="17">
        <v>75</v>
      </c>
      <c r="K134" s="24">
        <f t="shared" si="14"/>
        <v>1965</v>
      </c>
      <c r="L134" s="18">
        <v>37.9</v>
      </c>
      <c r="M134" s="18">
        <v>3.92</v>
      </c>
      <c r="N134" s="18">
        <v>31.5</v>
      </c>
      <c r="O134" s="19">
        <v>0.57579999999999998</v>
      </c>
      <c r="Q134" s="21">
        <f t="shared" si="15"/>
        <v>1131.4469999999999</v>
      </c>
      <c r="R134" s="7">
        <f t="shared" si="16"/>
        <v>5585512.5</v>
      </c>
      <c r="S134" s="8">
        <f t="shared" si="17"/>
        <v>577710</v>
      </c>
      <c r="T134" s="8">
        <f t="shared" si="18"/>
        <v>4642312.5</v>
      </c>
      <c r="U134" s="8">
        <f t="shared" si="19"/>
        <v>84858.524999999994</v>
      </c>
      <c r="V134" s="8">
        <f t="shared" si="20"/>
        <v>166747001.62499997</v>
      </c>
    </row>
    <row r="135" spans="1:22" x14ac:dyDescent="0.4">
      <c r="A135" s="22">
        <v>2016</v>
      </c>
      <c r="B135" s="22" t="s">
        <v>41</v>
      </c>
      <c r="D135" s="22" t="s">
        <v>79</v>
      </c>
      <c r="E135" s="1" t="s">
        <v>44</v>
      </c>
      <c r="F135" s="1" t="s">
        <v>24</v>
      </c>
      <c r="G135" s="28" t="s">
        <v>82</v>
      </c>
      <c r="H135" s="24">
        <v>75321</v>
      </c>
      <c r="I135" s="1">
        <v>150</v>
      </c>
      <c r="J135" s="17">
        <v>62</v>
      </c>
      <c r="K135" s="24">
        <f t="shared" si="14"/>
        <v>1214.8548387096773</v>
      </c>
      <c r="L135" s="18">
        <v>35.299999999999997</v>
      </c>
      <c r="M135" s="18">
        <v>4.5999999999999996</v>
      </c>
      <c r="N135" s="18">
        <v>31.8</v>
      </c>
      <c r="O135" s="19">
        <v>0.56369999999999998</v>
      </c>
      <c r="Q135" s="21">
        <f t="shared" si="15"/>
        <v>684.81367258064506</v>
      </c>
      <c r="R135" s="7">
        <f t="shared" si="16"/>
        <v>2658831.2999999998</v>
      </c>
      <c r="S135" s="8">
        <f t="shared" si="17"/>
        <v>346476.6</v>
      </c>
      <c r="T135" s="8">
        <f t="shared" si="18"/>
        <v>2395207.8000000003</v>
      </c>
      <c r="U135" s="8">
        <f t="shared" si="19"/>
        <v>42458.447699999997</v>
      </c>
      <c r="V135" s="8">
        <f t="shared" si="20"/>
        <v>51580850.632446766</v>
      </c>
    </row>
    <row r="136" spans="1:22" x14ac:dyDescent="0.4">
      <c r="A136" s="22">
        <v>2016</v>
      </c>
      <c r="B136" s="22" t="s">
        <v>41</v>
      </c>
      <c r="D136" s="22" t="s">
        <v>79</v>
      </c>
      <c r="E136" s="1" t="s">
        <v>44</v>
      </c>
      <c r="F136" s="1" t="s">
        <v>87</v>
      </c>
      <c r="G136" s="28" t="s">
        <v>83</v>
      </c>
      <c r="H136" s="24">
        <v>85483</v>
      </c>
      <c r="I136" s="1">
        <v>168</v>
      </c>
      <c r="J136" s="17">
        <v>50</v>
      </c>
      <c r="K136" s="24">
        <f t="shared" si="14"/>
        <v>1709.66</v>
      </c>
      <c r="L136" s="18">
        <v>36.08</v>
      </c>
      <c r="M136" s="18">
        <v>4.75</v>
      </c>
      <c r="N136" s="18">
        <v>31.03</v>
      </c>
      <c r="O136" s="19">
        <v>0.55640000000000001</v>
      </c>
      <c r="Q136" s="21">
        <f t="shared" si="15"/>
        <v>951.2548240000001</v>
      </c>
      <c r="R136" s="7">
        <f t="shared" si="16"/>
        <v>3084226.6399999997</v>
      </c>
      <c r="S136" s="8">
        <f t="shared" si="17"/>
        <v>406044.25</v>
      </c>
      <c r="T136" s="8">
        <f t="shared" si="18"/>
        <v>2652537.4900000002</v>
      </c>
      <c r="U136" s="8">
        <f t="shared" si="19"/>
        <v>47562.741200000004</v>
      </c>
      <c r="V136" s="8">
        <f t="shared" si="20"/>
        <v>81316116.119992003</v>
      </c>
    </row>
    <row r="137" spans="1:22" x14ac:dyDescent="0.4">
      <c r="A137" s="22">
        <v>2016</v>
      </c>
      <c r="B137" s="22" t="s">
        <v>49</v>
      </c>
      <c r="C137" s="23">
        <v>1</v>
      </c>
      <c r="D137" s="22" t="s">
        <v>78</v>
      </c>
      <c r="E137" s="1" t="s">
        <v>44</v>
      </c>
      <c r="F137" s="1" t="s">
        <v>18</v>
      </c>
      <c r="G137" s="28" t="s">
        <v>94</v>
      </c>
      <c r="H137" s="24">
        <v>70173</v>
      </c>
      <c r="I137" s="1">
        <v>139</v>
      </c>
      <c r="J137" s="17">
        <v>80</v>
      </c>
      <c r="K137" s="24">
        <f t="shared" si="14"/>
        <v>877.16250000000002</v>
      </c>
      <c r="L137" s="18">
        <v>37.31</v>
      </c>
      <c r="M137" s="18">
        <v>4.46</v>
      </c>
      <c r="N137" s="18">
        <v>33.94</v>
      </c>
      <c r="O137" s="19">
        <v>0.57130000000000003</v>
      </c>
      <c r="Q137" s="21">
        <f t="shared" si="15"/>
        <v>501.12293625000001</v>
      </c>
      <c r="R137" s="7">
        <f t="shared" si="16"/>
        <v>2618154.6300000004</v>
      </c>
      <c r="S137" s="8">
        <f t="shared" si="17"/>
        <v>312971.58</v>
      </c>
      <c r="T137" s="8">
        <f t="shared" si="18"/>
        <v>2381671.6199999996</v>
      </c>
      <c r="U137" s="8">
        <f t="shared" si="19"/>
        <v>40089.834900000002</v>
      </c>
      <c r="V137" s="8">
        <f t="shared" si="20"/>
        <v>35165299.805471249</v>
      </c>
    </row>
    <row r="138" spans="1:22" x14ac:dyDescent="0.4">
      <c r="A138" s="22">
        <v>2016</v>
      </c>
      <c r="B138" s="22" t="s">
        <v>19</v>
      </c>
      <c r="D138" s="22" t="s">
        <v>79</v>
      </c>
      <c r="E138" s="1" t="s">
        <v>44</v>
      </c>
      <c r="F138" s="1" t="s">
        <v>22</v>
      </c>
      <c r="G138" s="28" t="s">
        <v>69</v>
      </c>
      <c r="H138" s="24">
        <v>53125</v>
      </c>
      <c r="I138" s="1">
        <v>112</v>
      </c>
      <c r="J138" s="17">
        <v>138</v>
      </c>
      <c r="K138" s="24">
        <f t="shared" si="14"/>
        <v>384.963768115942</v>
      </c>
      <c r="L138" s="18">
        <v>36.369999999999997</v>
      </c>
      <c r="M138" s="18">
        <v>3.91</v>
      </c>
      <c r="N138" s="18">
        <v>30.49</v>
      </c>
      <c r="O138" s="19">
        <v>0.57050000000000001</v>
      </c>
      <c r="Q138" s="21">
        <f t="shared" si="15"/>
        <v>219.62182971014494</v>
      </c>
      <c r="R138" s="7">
        <f t="shared" si="16"/>
        <v>1932156.2499999998</v>
      </c>
      <c r="S138" s="8">
        <f t="shared" si="17"/>
        <v>207718.75</v>
      </c>
      <c r="T138" s="8">
        <f t="shared" si="18"/>
        <v>1619781.25</v>
      </c>
      <c r="U138" s="8">
        <f t="shared" si="19"/>
        <v>30307.8125</v>
      </c>
      <c r="V138" s="8">
        <f t="shared" si="20"/>
        <v>11667409.703351449</v>
      </c>
    </row>
    <row r="139" spans="1:22" x14ac:dyDescent="0.4">
      <c r="A139" s="22">
        <v>2016</v>
      </c>
      <c r="B139" s="22" t="s">
        <v>19</v>
      </c>
      <c r="D139" s="22" t="s">
        <v>79</v>
      </c>
      <c r="E139" s="1" t="s">
        <v>44</v>
      </c>
      <c r="F139" s="1" t="s">
        <v>28</v>
      </c>
      <c r="G139" s="28" t="s">
        <v>83</v>
      </c>
      <c r="H139" s="24">
        <v>300261</v>
      </c>
      <c r="I139" s="1">
        <v>612</v>
      </c>
      <c r="J139" s="17">
        <v>427</v>
      </c>
      <c r="K139" s="24">
        <f t="shared" si="14"/>
        <v>703.18735362997654</v>
      </c>
      <c r="L139" s="18">
        <v>35.1</v>
      </c>
      <c r="M139" s="18">
        <v>4.21</v>
      </c>
      <c r="N139" s="18">
        <v>30.4</v>
      </c>
      <c r="O139" s="19">
        <v>0.54930000000000001</v>
      </c>
      <c r="Q139" s="21">
        <f t="shared" si="15"/>
        <v>386.26081334894616</v>
      </c>
      <c r="R139" s="7">
        <f t="shared" si="16"/>
        <v>10539161.1</v>
      </c>
      <c r="S139" s="8">
        <f t="shared" si="17"/>
        <v>1264098.81</v>
      </c>
      <c r="T139" s="8">
        <f t="shared" si="18"/>
        <v>9127934.4000000004</v>
      </c>
      <c r="U139" s="8">
        <f t="shared" si="19"/>
        <v>164933.36730000001</v>
      </c>
      <c r="V139" s="8">
        <f t="shared" si="20"/>
        <v>115979058.07696792</v>
      </c>
    </row>
    <row r="140" spans="1:22" x14ac:dyDescent="0.4">
      <c r="A140" s="22">
        <v>2016</v>
      </c>
      <c r="B140" s="22" t="s">
        <v>41</v>
      </c>
      <c r="D140" s="22" t="s">
        <v>79</v>
      </c>
      <c r="E140" s="1" t="s">
        <v>44</v>
      </c>
      <c r="F140" s="1" t="s">
        <v>87</v>
      </c>
      <c r="G140" s="28" t="s">
        <v>83</v>
      </c>
      <c r="H140" s="24">
        <v>77965</v>
      </c>
      <c r="I140" s="1">
        <v>153</v>
      </c>
      <c r="J140" s="17">
        <v>47</v>
      </c>
      <c r="K140" s="24">
        <f t="shared" si="14"/>
        <v>1658.8297872340424</v>
      </c>
      <c r="L140" s="18">
        <v>36.479999999999997</v>
      </c>
      <c r="M140" s="18">
        <v>4.8</v>
      </c>
      <c r="N140" s="18">
        <v>32.14</v>
      </c>
      <c r="O140" s="19">
        <v>0.5645</v>
      </c>
      <c r="Q140" s="21">
        <f t="shared" si="15"/>
        <v>936.40941489361705</v>
      </c>
      <c r="R140" s="7">
        <f t="shared" si="16"/>
        <v>2844163.1999999997</v>
      </c>
      <c r="S140" s="8">
        <f t="shared" si="17"/>
        <v>374232</v>
      </c>
      <c r="T140" s="8">
        <f t="shared" si="18"/>
        <v>2505795.1</v>
      </c>
      <c r="U140" s="8">
        <f t="shared" si="19"/>
        <v>44011.2425</v>
      </c>
      <c r="V140" s="8">
        <f t="shared" si="20"/>
        <v>73007160.032180861</v>
      </c>
    </row>
    <row r="141" spans="1:22" x14ac:dyDescent="0.4">
      <c r="A141" s="22">
        <v>2016</v>
      </c>
      <c r="B141" s="22" t="s">
        <v>41</v>
      </c>
      <c r="D141" s="22" t="s">
        <v>79</v>
      </c>
      <c r="E141" s="1" t="s">
        <v>44</v>
      </c>
      <c r="F141" s="1" t="s">
        <v>87</v>
      </c>
      <c r="G141" s="28" t="s">
        <v>83</v>
      </c>
      <c r="H141" s="24">
        <v>160724</v>
      </c>
      <c r="I141" s="1">
        <v>315</v>
      </c>
      <c r="J141" s="17">
        <v>97</v>
      </c>
      <c r="K141" s="24">
        <f t="shared" si="14"/>
        <v>1656.9484536082475</v>
      </c>
      <c r="L141" s="18">
        <v>35.54</v>
      </c>
      <c r="M141" s="18">
        <v>4.66</v>
      </c>
      <c r="N141" s="18">
        <v>31.19</v>
      </c>
      <c r="O141" s="19">
        <v>0.53510000000000002</v>
      </c>
      <c r="Q141" s="21">
        <f t="shared" si="15"/>
        <v>886.63311752577317</v>
      </c>
      <c r="R141" s="7">
        <f t="shared" si="16"/>
        <v>5712130.96</v>
      </c>
      <c r="S141" s="8">
        <f t="shared" si="17"/>
        <v>748973.84</v>
      </c>
      <c r="T141" s="8">
        <f t="shared" si="18"/>
        <v>5012981.5600000005</v>
      </c>
      <c r="U141" s="8">
        <f t="shared" si="19"/>
        <v>86003.412400000001</v>
      </c>
      <c r="V141" s="8">
        <f t="shared" si="20"/>
        <v>142503221.18121237</v>
      </c>
    </row>
    <row r="142" spans="1:22" x14ac:dyDescent="0.4">
      <c r="A142" s="22">
        <v>2016</v>
      </c>
      <c r="B142" s="22" t="s">
        <v>41</v>
      </c>
      <c r="D142" s="22" t="s">
        <v>79</v>
      </c>
      <c r="E142" s="1" t="s">
        <v>44</v>
      </c>
      <c r="F142" s="1" t="s">
        <v>24</v>
      </c>
      <c r="G142" s="28" t="s">
        <v>84</v>
      </c>
      <c r="H142" s="24">
        <v>45368</v>
      </c>
      <c r="I142" s="1">
        <v>91</v>
      </c>
      <c r="J142" s="17">
        <v>30</v>
      </c>
      <c r="K142" s="24">
        <f t="shared" si="14"/>
        <v>1512.2666666666667</v>
      </c>
      <c r="L142" s="18">
        <v>37.5</v>
      </c>
      <c r="M142" s="18">
        <v>4.13</v>
      </c>
      <c r="N142" s="18">
        <v>33</v>
      </c>
      <c r="O142" s="19">
        <v>0.56740000000000002</v>
      </c>
      <c r="Q142" s="21">
        <f t="shared" si="15"/>
        <v>858.06010666666668</v>
      </c>
      <c r="R142" s="7">
        <f t="shared" si="16"/>
        <v>1701300</v>
      </c>
      <c r="S142" s="8">
        <f t="shared" si="17"/>
        <v>187369.84</v>
      </c>
      <c r="T142" s="8">
        <f t="shared" si="18"/>
        <v>1497144</v>
      </c>
      <c r="U142" s="8">
        <f t="shared" si="19"/>
        <v>25741.803200000002</v>
      </c>
      <c r="V142" s="8">
        <f t="shared" si="20"/>
        <v>38928470.919253334</v>
      </c>
    </row>
    <row r="143" spans="1:22" x14ac:dyDescent="0.4">
      <c r="A143" s="22">
        <v>2016</v>
      </c>
      <c r="B143" s="22" t="s">
        <v>41</v>
      </c>
      <c r="D143" s="22" t="s">
        <v>79</v>
      </c>
      <c r="E143" s="1" t="s">
        <v>44</v>
      </c>
      <c r="F143" s="1" t="s">
        <v>24</v>
      </c>
      <c r="G143" s="28" t="s">
        <v>84</v>
      </c>
      <c r="H143" s="24">
        <v>110085</v>
      </c>
      <c r="I143" s="1">
        <v>218</v>
      </c>
      <c r="J143" s="17">
        <v>80</v>
      </c>
      <c r="K143" s="24">
        <f t="shared" si="14"/>
        <v>1376.0625</v>
      </c>
      <c r="L143" s="18">
        <v>35.6</v>
      </c>
      <c r="M143" s="18">
        <v>4.7699999999999996</v>
      </c>
      <c r="N143" s="18">
        <v>30</v>
      </c>
      <c r="O143" s="19">
        <v>0.55789999999999995</v>
      </c>
      <c r="Q143" s="21">
        <f t="shared" si="15"/>
        <v>767.70526874999996</v>
      </c>
      <c r="R143" s="7">
        <f t="shared" si="16"/>
        <v>3919026</v>
      </c>
      <c r="S143" s="8">
        <f t="shared" si="17"/>
        <v>525105.44999999995</v>
      </c>
      <c r="T143" s="8">
        <f t="shared" si="18"/>
        <v>3302550</v>
      </c>
      <c r="U143" s="8">
        <f t="shared" si="19"/>
        <v>61416.421499999997</v>
      </c>
      <c r="V143" s="8">
        <f t="shared" si="20"/>
        <v>84512834.510343745</v>
      </c>
    </row>
    <row r="144" spans="1:22" x14ac:dyDescent="0.4">
      <c r="A144" s="22">
        <v>2016</v>
      </c>
      <c r="B144" s="22" t="s">
        <v>41</v>
      </c>
      <c r="D144" s="22" t="s">
        <v>79</v>
      </c>
      <c r="E144" s="1" t="s">
        <v>44</v>
      </c>
      <c r="F144" s="1" t="s">
        <v>87</v>
      </c>
      <c r="G144" s="28" t="s">
        <v>83</v>
      </c>
      <c r="H144" s="24">
        <v>141217</v>
      </c>
      <c r="I144" s="1">
        <v>277</v>
      </c>
      <c r="J144" s="17">
        <v>87</v>
      </c>
      <c r="K144" s="24">
        <f t="shared" si="14"/>
        <v>1623.183908045977</v>
      </c>
      <c r="L144" s="18">
        <v>36.35</v>
      </c>
      <c r="M144" s="18">
        <v>4.5199999999999996</v>
      </c>
      <c r="N144" s="18">
        <v>31.9</v>
      </c>
      <c r="O144" s="19">
        <v>0.57340000000000002</v>
      </c>
      <c r="Q144" s="21">
        <f t="shared" si="15"/>
        <v>930.73365287356319</v>
      </c>
      <c r="R144" s="7">
        <f t="shared" si="16"/>
        <v>5133237.95</v>
      </c>
      <c r="S144" s="8">
        <f t="shared" si="17"/>
        <v>638300.84</v>
      </c>
      <c r="T144" s="8">
        <f t="shared" si="18"/>
        <v>4504822.3</v>
      </c>
      <c r="U144" s="8">
        <f t="shared" si="19"/>
        <v>80973.827799999999</v>
      </c>
      <c r="V144" s="8">
        <f t="shared" si="20"/>
        <v>131435414.25784597</v>
      </c>
    </row>
    <row r="145" spans="1:22" x14ac:dyDescent="0.4">
      <c r="A145" s="22">
        <v>2016</v>
      </c>
      <c r="B145" s="22" t="s">
        <v>19</v>
      </c>
      <c r="D145" s="22" t="s">
        <v>79</v>
      </c>
      <c r="E145" s="1" t="s">
        <v>44</v>
      </c>
      <c r="F145" s="1" t="s">
        <v>22</v>
      </c>
      <c r="G145" s="28" t="s">
        <v>84</v>
      </c>
      <c r="H145" s="24">
        <v>142550</v>
      </c>
      <c r="I145" s="1">
        <v>292</v>
      </c>
      <c r="J145" s="17">
        <v>203</v>
      </c>
      <c r="K145" s="24">
        <f t="shared" si="14"/>
        <v>702.21674876847294</v>
      </c>
      <c r="L145" s="18">
        <v>35.5</v>
      </c>
      <c r="M145" s="18">
        <v>4.83</v>
      </c>
      <c r="N145" s="18">
        <v>33</v>
      </c>
      <c r="O145" s="19">
        <v>0.5544</v>
      </c>
      <c r="Q145" s="21">
        <f t="shared" si="15"/>
        <v>389.3089655172414</v>
      </c>
      <c r="R145" s="7">
        <f t="shared" si="16"/>
        <v>5060525</v>
      </c>
      <c r="S145" s="8">
        <f t="shared" si="17"/>
        <v>688516.5</v>
      </c>
      <c r="T145" s="8">
        <f t="shared" si="18"/>
        <v>4704150</v>
      </c>
      <c r="U145" s="8">
        <f t="shared" si="19"/>
        <v>79029.72</v>
      </c>
      <c r="V145" s="8">
        <f t="shared" si="20"/>
        <v>55495993.034482762</v>
      </c>
    </row>
    <row r="146" spans="1:22" x14ac:dyDescent="0.4">
      <c r="A146" s="22">
        <v>2016</v>
      </c>
      <c r="B146" s="22" t="s">
        <v>41</v>
      </c>
      <c r="D146" s="22" t="s">
        <v>78</v>
      </c>
      <c r="E146" s="1" t="s">
        <v>44</v>
      </c>
      <c r="F146" s="1" t="s">
        <v>18</v>
      </c>
      <c r="G146" s="28" t="s">
        <v>75</v>
      </c>
      <c r="H146" s="24">
        <v>38679</v>
      </c>
      <c r="I146" s="1">
        <v>77</v>
      </c>
      <c r="J146" s="17">
        <v>55</v>
      </c>
      <c r="K146" s="24">
        <f t="shared" si="14"/>
        <v>703.25454545454545</v>
      </c>
      <c r="L146" s="18">
        <v>35.29</v>
      </c>
      <c r="M146" s="18">
        <v>4.8499999999999996</v>
      </c>
      <c r="N146" s="18">
        <v>27.62</v>
      </c>
      <c r="O146" s="19">
        <v>0.55730000000000002</v>
      </c>
      <c r="Q146" s="21">
        <f t="shared" si="15"/>
        <v>391.92375818181819</v>
      </c>
      <c r="R146" s="7">
        <f t="shared" si="16"/>
        <v>1364981.91</v>
      </c>
      <c r="S146" s="8">
        <f t="shared" si="17"/>
        <v>187593.15</v>
      </c>
      <c r="T146" s="8">
        <f t="shared" si="18"/>
        <v>1068313.98</v>
      </c>
      <c r="U146" s="8">
        <f t="shared" si="19"/>
        <v>21555.806700000001</v>
      </c>
      <c r="V146" s="8">
        <f t="shared" si="20"/>
        <v>15159219.042714546</v>
      </c>
    </row>
    <row r="147" spans="1:22" x14ac:dyDescent="0.4">
      <c r="A147" s="22">
        <v>2016</v>
      </c>
      <c r="B147" s="22" t="s">
        <v>41</v>
      </c>
      <c r="D147" s="22" t="s">
        <v>79</v>
      </c>
      <c r="E147" s="1" t="s">
        <v>44</v>
      </c>
      <c r="F147" s="1" t="s">
        <v>87</v>
      </c>
      <c r="G147" s="28" t="s">
        <v>83</v>
      </c>
      <c r="H147" s="24">
        <v>96706</v>
      </c>
      <c r="I147" s="1">
        <v>190</v>
      </c>
      <c r="J147" s="17">
        <v>60</v>
      </c>
      <c r="K147" s="24">
        <f t="shared" si="14"/>
        <v>1611.7666666666667</v>
      </c>
      <c r="L147" s="18">
        <v>35.79</v>
      </c>
      <c r="M147" s="18">
        <v>4.3099999999999996</v>
      </c>
      <c r="N147" s="18">
        <v>30.37</v>
      </c>
      <c r="O147" s="19">
        <v>0.56210000000000004</v>
      </c>
      <c r="Q147" s="21">
        <f t="shared" si="15"/>
        <v>905.97404333333338</v>
      </c>
      <c r="R147" s="7">
        <f t="shared" si="16"/>
        <v>3461107.7399999998</v>
      </c>
      <c r="S147" s="8">
        <f t="shared" si="17"/>
        <v>416802.86</v>
      </c>
      <c r="T147" s="8">
        <f t="shared" si="18"/>
        <v>2936961.22</v>
      </c>
      <c r="U147" s="8">
        <f t="shared" si="19"/>
        <v>54358.442600000002</v>
      </c>
      <c r="V147" s="8">
        <f t="shared" si="20"/>
        <v>87613125.834593341</v>
      </c>
    </row>
    <row r="148" spans="1:22" x14ac:dyDescent="0.4">
      <c r="A148" s="22">
        <v>2016</v>
      </c>
      <c r="B148" s="22" t="s">
        <v>41</v>
      </c>
      <c r="D148" s="22" t="s">
        <v>79</v>
      </c>
      <c r="E148" s="1" t="s">
        <v>44</v>
      </c>
      <c r="F148" s="1" t="s">
        <v>24</v>
      </c>
      <c r="G148" s="28" t="s">
        <v>84</v>
      </c>
      <c r="H148" s="24">
        <v>54536</v>
      </c>
      <c r="I148" s="1">
        <v>111</v>
      </c>
      <c r="J148" s="17">
        <v>45</v>
      </c>
      <c r="K148" s="24">
        <f t="shared" si="14"/>
        <v>1211.911111111111</v>
      </c>
      <c r="L148" s="18">
        <v>36.200000000000003</v>
      </c>
      <c r="M148" s="18">
        <v>4.13</v>
      </c>
      <c r="N148" s="18">
        <v>31.6</v>
      </c>
      <c r="O148" s="19">
        <v>0.56359999999999999</v>
      </c>
      <c r="Q148" s="21">
        <f t="shared" si="15"/>
        <v>683.03310222222228</v>
      </c>
      <c r="R148" s="7">
        <f t="shared" si="16"/>
        <v>1974203.2000000002</v>
      </c>
      <c r="S148" s="8">
        <f t="shared" si="17"/>
        <v>225233.68</v>
      </c>
      <c r="T148" s="8">
        <f t="shared" si="18"/>
        <v>1723337.6</v>
      </c>
      <c r="U148" s="8">
        <f t="shared" si="19"/>
        <v>30736.489600000001</v>
      </c>
      <c r="V148" s="8">
        <f t="shared" si="20"/>
        <v>37249893.262791112</v>
      </c>
    </row>
    <row r="149" spans="1:22" x14ac:dyDescent="0.4">
      <c r="A149" s="22">
        <v>2016</v>
      </c>
      <c r="B149" s="22" t="s">
        <v>41</v>
      </c>
      <c r="D149" s="22" t="s">
        <v>79</v>
      </c>
      <c r="E149" s="1" t="s">
        <v>44</v>
      </c>
      <c r="F149" s="1" t="s">
        <v>87</v>
      </c>
      <c r="G149" s="28" t="s">
        <v>83</v>
      </c>
      <c r="H149" s="24">
        <v>70551</v>
      </c>
      <c r="I149" s="1">
        <v>139</v>
      </c>
      <c r="J149" s="17">
        <v>50</v>
      </c>
      <c r="K149" s="24">
        <f t="shared" si="14"/>
        <v>1411.02</v>
      </c>
      <c r="L149" s="18">
        <v>36.06</v>
      </c>
      <c r="M149" s="18">
        <v>4.8099999999999996</v>
      </c>
      <c r="N149" s="18">
        <v>31.3</v>
      </c>
      <c r="O149" s="19">
        <v>0.52549999999999997</v>
      </c>
      <c r="Q149" s="21">
        <f t="shared" si="15"/>
        <v>741.49100999999996</v>
      </c>
      <c r="R149" s="7">
        <f t="shared" si="16"/>
        <v>2544069.06</v>
      </c>
      <c r="S149" s="8">
        <f t="shared" si="17"/>
        <v>339350.31</v>
      </c>
      <c r="T149" s="8">
        <f t="shared" si="18"/>
        <v>2208246.3000000003</v>
      </c>
      <c r="U149" s="8">
        <f t="shared" si="19"/>
        <v>37074.550499999998</v>
      </c>
      <c r="V149" s="8">
        <f t="shared" si="20"/>
        <v>52312932.246509999</v>
      </c>
    </row>
    <row r="150" spans="1:22" x14ac:dyDescent="0.4">
      <c r="A150" s="22">
        <v>2016</v>
      </c>
      <c r="B150" s="22" t="s">
        <v>19</v>
      </c>
      <c r="D150" s="22" t="s">
        <v>79</v>
      </c>
      <c r="E150" s="1" t="s">
        <v>44</v>
      </c>
      <c r="F150" s="1" t="s">
        <v>87</v>
      </c>
      <c r="G150" s="28" t="s">
        <v>82</v>
      </c>
      <c r="H150" s="24">
        <v>96086</v>
      </c>
      <c r="I150" s="1">
        <v>190</v>
      </c>
      <c r="J150" s="17">
        <v>150</v>
      </c>
      <c r="K150" s="24">
        <f t="shared" si="14"/>
        <v>640.57333333333338</v>
      </c>
      <c r="L150" s="18">
        <v>35.96</v>
      </c>
      <c r="M150" s="18">
        <v>4.1399999999999997</v>
      </c>
      <c r="N150" s="18">
        <v>31.81</v>
      </c>
      <c r="O150" s="19">
        <v>0.54710000000000003</v>
      </c>
      <c r="Q150" s="21">
        <f t="shared" si="15"/>
        <v>350.45767066666667</v>
      </c>
      <c r="R150" s="7">
        <f t="shared" si="16"/>
        <v>3455252.56</v>
      </c>
      <c r="S150" s="8">
        <f t="shared" si="17"/>
        <v>397796.04</v>
      </c>
      <c r="T150" s="8">
        <f t="shared" si="18"/>
        <v>3056495.6599999997</v>
      </c>
      <c r="U150" s="8">
        <f t="shared" si="19"/>
        <v>52568.650600000001</v>
      </c>
      <c r="V150" s="8">
        <f t="shared" si="20"/>
        <v>33674075.743677333</v>
      </c>
    </row>
    <row r="151" spans="1:22" x14ac:dyDescent="0.4">
      <c r="A151" s="22">
        <v>2016</v>
      </c>
      <c r="B151" s="22" t="s">
        <v>41</v>
      </c>
      <c r="C151" s="23">
        <v>2.7</v>
      </c>
      <c r="D151" s="22" t="s">
        <v>79</v>
      </c>
      <c r="E151" s="1" t="s">
        <v>44</v>
      </c>
      <c r="F151" s="1" t="s">
        <v>22</v>
      </c>
      <c r="G151" s="28" t="s">
        <v>74</v>
      </c>
      <c r="H151" s="24">
        <v>67376</v>
      </c>
      <c r="I151" s="1">
        <v>141</v>
      </c>
      <c r="J151" s="17">
        <v>100</v>
      </c>
      <c r="K151" s="24">
        <f t="shared" si="14"/>
        <v>673.76</v>
      </c>
      <c r="L151" s="18">
        <v>35.68</v>
      </c>
      <c r="M151" s="18">
        <v>4.0599999999999996</v>
      </c>
      <c r="N151" s="18">
        <v>29.03</v>
      </c>
      <c r="O151" s="19">
        <v>0.54743399999999998</v>
      </c>
      <c r="Q151" s="21">
        <f t="shared" si="15"/>
        <v>368.83913183999999</v>
      </c>
      <c r="R151" s="7">
        <f t="shared" si="16"/>
        <v>2403975.6800000002</v>
      </c>
      <c r="S151" s="8">
        <f t="shared" si="17"/>
        <v>273546.56</v>
      </c>
      <c r="T151" s="8">
        <f t="shared" si="18"/>
        <v>1955925.28</v>
      </c>
      <c r="U151" s="8">
        <f t="shared" si="19"/>
        <v>36883.913183999997</v>
      </c>
      <c r="V151" s="8">
        <f t="shared" si="20"/>
        <v>24850905.346851841</v>
      </c>
    </row>
    <row r="152" spans="1:22" x14ac:dyDescent="0.4">
      <c r="A152" s="22">
        <v>2016</v>
      </c>
      <c r="B152" s="22" t="s">
        <v>41</v>
      </c>
      <c r="D152" s="22" t="s">
        <v>79</v>
      </c>
      <c r="E152" s="1" t="s">
        <v>44</v>
      </c>
      <c r="F152" s="1" t="s">
        <v>87</v>
      </c>
      <c r="G152" s="28" t="s">
        <v>83</v>
      </c>
      <c r="H152" s="24">
        <v>200510</v>
      </c>
      <c r="I152" s="1">
        <v>393</v>
      </c>
      <c r="J152" s="17">
        <v>180</v>
      </c>
      <c r="K152" s="24">
        <f t="shared" si="14"/>
        <v>1113.9444444444443</v>
      </c>
      <c r="L152" s="18">
        <v>36.200000000000003</v>
      </c>
      <c r="M152" s="18">
        <v>4.43</v>
      </c>
      <c r="N152" s="18">
        <v>31.43</v>
      </c>
      <c r="O152" s="19">
        <v>0.56200000000000006</v>
      </c>
      <c r="Q152" s="21">
        <f t="shared" si="15"/>
        <v>626.03677777777784</v>
      </c>
      <c r="R152" s="7">
        <f t="shared" si="16"/>
        <v>7258462.0000000009</v>
      </c>
      <c r="S152" s="8">
        <f t="shared" si="17"/>
        <v>888259.29999999993</v>
      </c>
      <c r="T152" s="8">
        <f t="shared" si="18"/>
        <v>6302029.2999999998</v>
      </c>
      <c r="U152" s="8">
        <f t="shared" si="19"/>
        <v>112686.62000000001</v>
      </c>
      <c r="V152" s="8">
        <f t="shared" si="20"/>
        <v>125526634.31222224</v>
      </c>
    </row>
    <row r="153" spans="1:22" x14ac:dyDescent="0.4">
      <c r="A153" s="22">
        <v>2016</v>
      </c>
      <c r="B153" s="22" t="s">
        <v>41</v>
      </c>
      <c r="D153" s="22" t="s">
        <v>78</v>
      </c>
      <c r="E153" s="1" t="s">
        <v>44</v>
      </c>
      <c r="F153" s="1" t="s">
        <v>18</v>
      </c>
      <c r="G153" s="28" t="s">
        <v>75</v>
      </c>
      <c r="H153" s="24">
        <v>27534</v>
      </c>
      <c r="I153" s="1">
        <v>57</v>
      </c>
      <c r="J153" s="17">
        <v>40</v>
      </c>
      <c r="K153" s="24">
        <f t="shared" si="14"/>
        <v>688.35</v>
      </c>
      <c r="L153" s="18">
        <v>33.33</v>
      </c>
      <c r="M153" s="18">
        <v>4.6500000000000004</v>
      </c>
      <c r="N153" s="18">
        <v>26.86</v>
      </c>
      <c r="O153" s="19">
        <v>0.50829999999999997</v>
      </c>
      <c r="Q153" s="21">
        <f t="shared" si="15"/>
        <v>349.888305</v>
      </c>
      <c r="R153" s="7">
        <f t="shared" si="16"/>
        <v>917708.22</v>
      </c>
      <c r="S153" s="8">
        <f t="shared" si="17"/>
        <v>128033.1</v>
      </c>
      <c r="T153" s="8">
        <f t="shared" si="18"/>
        <v>739563.24</v>
      </c>
      <c r="U153" s="8">
        <f t="shared" si="19"/>
        <v>13995.5322</v>
      </c>
      <c r="V153" s="8">
        <f t="shared" si="20"/>
        <v>9633824.5898700003</v>
      </c>
    </row>
    <row r="154" spans="1:22" x14ac:dyDescent="0.4">
      <c r="A154" s="30">
        <v>2016</v>
      </c>
      <c r="B154" s="30" t="s">
        <v>41</v>
      </c>
      <c r="D154" s="22" t="s">
        <v>79</v>
      </c>
      <c r="E154" s="1" t="s">
        <v>44</v>
      </c>
      <c r="F154" s="1" t="s">
        <v>22</v>
      </c>
      <c r="G154" s="28" t="s">
        <v>74</v>
      </c>
      <c r="H154" s="24">
        <v>115559</v>
      </c>
      <c r="I154" s="1">
        <v>235</v>
      </c>
      <c r="J154" s="17">
        <v>120</v>
      </c>
      <c r="K154" s="24">
        <f t="shared" si="14"/>
        <v>962.99166666666667</v>
      </c>
      <c r="L154" s="18">
        <v>35.700000000000003</v>
      </c>
      <c r="M154" s="18">
        <v>4.0999999999999996</v>
      </c>
      <c r="N154" s="18">
        <v>28.8</v>
      </c>
      <c r="O154" s="19">
        <v>0.55010000000000003</v>
      </c>
      <c r="Q154" s="21">
        <f t="shared" si="15"/>
        <v>529.74171583333339</v>
      </c>
      <c r="R154" s="7">
        <f t="shared" si="16"/>
        <v>4125456.3000000003</v>
      </c>
      <c r="S154" s="8">
        <f t="shared" si="17"/>
        <v>473791.89999999997</v>
      </c>
      <c r="T154" s="8">
        <f t="shared" si="18"/>
        <v>3328099.2</v>
      </c>
      <c r="U154" s="8">
        <f t="shared" si="19"/>
        <v>63569.005900000004</v>
      </c>
      <c r="V154" s="8">
        <f t="shared" si="20"/>
        <v>61216422.939984173</v>
      </c>
    </row>
    <row r="155" spans="1:22" x14ac:dyDescent="0.4">
      <c r="A155" s="22">
        <v>2016</v>
      </c>
      <c r="B155" s="22" t="s">
        <v>41</v>
      </c>
      <c r="C155" s="23">
        <v>5.6</v>
      </c>
      <c r="D155" s="22" t="s">
        <v>79</v>
      </c>
      <c r="E155" s="1" t="s">
        <v>44</v>
      </c>
      <c r="F155" s="1" t="s">
        <v>22</v>
      </c>
      <c r="G155" s="28" t="s">
        <v>74</v>
      </c>
      <c r="H155" s="24">
        <v>192084</v>
      </c>
      <c r="I155" s="1">
        <v>398</v>
      </c>
      <c r="J155" s="17">
        <v>120</v>
      </c>
      <c r="K155" s="24">
        <f t="shared" si="14"/>
        <v>1600.7</v>
      </c>
      <c r="L155" s="18">
        <v>35.97</v>
      </c>
      <c r="M155" s="18">
        <v>3.91</v>
      </c>
      <c r="N155" s="18">
        <v>28.55</v>
      </c>
      <c r="O155" s="19">
        <v>0.54868799999999995</v>
      </c>
      <c r="Q155" s="21">
        <f t="shared" si="15"/>
        <v>878.28488159999995</v>
      </c>
      <c r="R155" s="7">
        <f t="shared" si="16"/>
        <v>6909261.4799999995</v>
      </c>
      <c r="S155" s="8">
        <f t="shared" si="17"/>
        <v>751048.44000000006</v>
      </c>
      <c r="T155" s="8">
        <f t="shared" si="18"/>
        <v>5483998.2000000002</v>
      </c>
      <c r="U155" s="8">
        <f t="shared" si="19"/>
        <v>105394.18579199999</v>
      </c>
      <c r="V155" s="8">
        <f t="shared" si="20"/>
        <v>168704473.19725439</v>
      </c>
    </row>
    <row r="156" spans="1:22" x14ac:dyDescent="0.4">
      <c r="A156" s="22">
        <v>2016</v>
      </c>
      <c r="B156" s="22" t="s">
        <v>41</v>
      </c>
      <c r="C156" s="23">
        <v>3</v>
      </c>
      <c r="D156" s="22" t="s">
        <v>79</v>
      </c>
      <c r="E156" s="1" t="s">
        <v>44</v>
      </c>
      <c r="F156" s="1" t="s">
        <v>112</v>
      </c>
      <c r="G156" s="28" t="s">
        <v>74</v>
      </c>
      <c r="H156" s="24">
        <v>160552</v>
      </c>
      <c r="I156" s="1">
        <v>323</v>
      </c>
      <c r="J156" s="17">
        <v>100</v>
      </c>
      <c r="K156" s="24">
        <f t="shared" si="14"/>
        <v>1605.52</v>
      </c>
      <c r="L156" s="18">
        <v>36</v>
      </c>
      <c r="M156" s="18">
        <v>3.93</v>
      </c>
      <c r="N156" s="18">
        <v>28.2</v>
      </c>
      <c r="O156" s="19">
        <v>0.56520000000000004</v>
      </c>
      <c r="Q156" s="21">
        <f t="shared" si="15"/>
        <v>907.43990400000007</v>
      </c>
      <c r="R156" s="7">
        <f t="shared" si="16"/>
        <v>5779872</v>
      </c>
      <c r="S156" s="8">
        <f t="shared" si="17"/>
        <v>630969.36</v>
      </c>
      <c r="T156" s="8">
        <f t="shared" si="18"/>
        <v>4527566.3999999994</v>
      </c>
      <c r="U156" s="8">
        <f t="shared" si="19"/>
        <v>90743.99040000001</v>
      </c>
      <c r="V156" s="8">
        <f t="shared" si="20"/>
        <v>145691291.46700802</v>
      </c>
    </row>
    <row r="157" spans="1:22" x14ac:dyDescent="0.4">
      <c r="A157" s="22">
        <v>2016</v>
      </c>
      <c r="B157" s="22" t="s">
        <v>41</v>
      </c>
      <c r="C157" s="23">
        <v>4</v>
      </c>
      <c r="D157" s="22" t="s">
        <v>79</v>
      </c>
      <c r="E157" s="1" t="s">
        <v>44</v>
      </c>
      <c r="F157" s="1" t="s">
        <v>112</v>
      </c>
      <c r="G157" s="28" t="s">
        <v>74</v>
      </c>
      <c r="H157" s="24">
        <v>172924</v>
      </c>
      <c r="I157" s="1">
        <v>350</v>
      </c>
      <c r="J157" s="17">
        <v>120</v>
      </c>
      <c r="K157" s="24">
        <f t="shared" si="14"/>
        <v>1441.0333333333333</v>
      </c>
      <c r="L157" s="18">
        <v>35.9</v>
      </c>
      <c r="M157" s="18">
        <v>3.59</v>
      </c>
      <c r="N157" s="18">
        <v>28.3</v>
      </c>
      <c r="O157" s="19">
        <v>0.54879999999999995</v>
      </c>
      <c r="Q157" s="21">
        <f t="shared" si="15"/>
        <v>790.83909333333327</v>
      </c>
      <c r="R157" s="7">
        <f t="shared" si="16"/>
        <v>6207971.5999999996</v>
      </c>
      <c r="S157" s="8">
        <f t="shared" si="17"/>
        <v>620797.16</v>
      </c>
      <c r="T157" s="8">
        <f t="shared" si="18"/>
        <v>4893749.2</v>
      </c>
      <c r="U157" s="8">
        <f t="shared" si="19"/>
        <v>94900.691199999987</v>
      </c>
      <c r="V157" s="8">
        <f t="shared" si="20"/>
        <v>136755059.37557331</v>
      </c>
    </row>
    <row r="158" spans="1:22" x14ac:dyDescent="0.4">
      <c r="A158" s="22">
        <v>2016</v>
      </c>
      <c r="B158" s="22" t="s">
        <v>41</v>
      </c>
      <c r="C158" s="23">
        <v>2.9</v>
      </c>
      <c r="D158" s="22" t="s">
        <v>79</v>
      </c>
      <c r="E158" s="1" t="s">
        <v>44</v>
      </c>
      <c r="F158" s="1" t="s">
        <v>112</v>
      </c>
      <c r="G158" s="28" t="s">
        <v>74</v>
      </c>
      <c r="H158" s="24">
        <v>268811</v>
      </c>
      <c r="I158" s="1">
        <v>541</v>
      </c>
      <c r="J158" s="17">
        <v>117</v>
      </c>
      <c r="K158" s="24">
        <f t="shared" si="14"/>
        <v>2297.5299145299145</v>
      </c>
      <c r="L158" s="18">
        <v>36.5</v>
      </c>
      <c r="M158" s="18">
        <v>4.1100000000000003</v>
      </c>
      <c r="N158" s="18">
        <v>28.3</v>
      </c>
      <c r="O158" s="19">
        <v>0.56510000000000005</v>
      </c>
      <c r="Q158" s="21">
        <f t="shared" si="15"/>
        <v>1298.3341547008549</v>
      </c>
      <c r="R158" s="7">
        <f t="shared" si="16"/>
        <v>9811601.5</v>
      </c>
      <c r="S158" s="8">
        <f t="shared" si="17"/>
        <v>1104813.2100000002</v>
      </c>
      <c r="T158" s="8">
        <f t="shared" si="18"/>
        <v>7607351.2999999998</v>
      </c>
      <c r="U158" s="8">
        <f t="shared" si="19"/>
        <v>151905.09610000002</v>
      </c>
      <c r="V158" s="8">
        <f t="shared" si="20"/>
        <v>349006502.45929152</v>
      </c>
    </row>
    <row r="159" spans="1:22" x14ac:dyDescent="0.4">
      <c r="A159" s="22">
        <v>2016</v>
      </c>
      <c r="B159" s="22" t="s">
        <v>41</v>
      </c>
      <c r="C159" s="23">
        <v>3</v>
      </c>
      <c r="D159" s="22" t="s">
        <v>79</v>
      </c>
      <c r="E159" s="1" t="s">
        <v>44</v>
      </c>
      <c r="F159" s="1" t="s">
        <v>112</v>
      </c>
      <c r="G159" s="28" t="s">
        <v>74</v>
      </c>
      <c r="H159" s="24">
        <v>253249</v>
      </c>
      <c r="I159" s="1">
        <v>513</v>
      </c>
      <c r="J159" s="17">
        <v>118</v>
      </c>
      <c r="K159" s="24">
        <f t="shared" si="14"/>
        <v>2146.1779661016949</v>
      </c>
      <c r="L159" s="18">
        <v>36.5</v>
      </c>
      <c r="M159" s="18">
        <v>3.7</v>
      </c>
      <c r="N159" s="18">
        <v>28.8</v>
      </c>
      <c r="O159" s="19">
        <v>0.55549999999999999</v>
      </c>
      <c r="Q159" s="21">
        <f t="shared" si="15"/>
        <v>1192.2018601694917</v>
      </c>
      <c r="R159" s="7">
        <f t="shared" si="16"/>
        <v>9243588.5</v>
      </c>
      <c r="S159" s="8">
        <f t="shared" si="17"/>
        <v>937021.3</v>
      </c>
      <c r="T159" s="8">
        <f t="shared" si="18"/>
        <v>7293571.2000000002</v>
      </c>
      <c r="U159" s="8">
        <f t="shared" si="19"/>
        <v>140679.81950000001</v>
      </c>
      <c r="V159" s="8">
        <f t="shared" si="20"/>
        <v>301923928.88606364</v>
      </c>
    </row>
    <row r="160" spans="1:22" x14ac:dyDescent="0.4">
      <c r="A160" s="22">
        <v>2016</v>
      </c>
      <c r="B160" s="22" t="s">
        <v>41</v>
      </c>
      <c r="C160" s="23">
        <v>3.1</v>
      </c>
      <c r="D160" s="22" t="s">
        <v>79</v>
      </c>
      <c r="E160" s="1" t="s">
        <v>44</v>
      </c>
      <c r="F160" s="1" t="s">
        <v>112</v>
      </c>
      <c r="G160" s="28" t="s">
        <v>74</v>
      </c>
      <c r="H160" s="24">
        <v>84675</v>
      </c>
      <c r="I160" s="1">
        <v>173</v>
      </c>
      <c r="J160" s="17">
        <v>61</v>
      </c>
      <c r="K160" s="24">
        <f t="shared" si="14"/>
        <v>1388.1147540983607</v>
      </c>
      <c r="L160" s="18">
        <v>35.700000000000003</v>
      </c>
      <c r="M160" s="18">
        <v>3.49</v>
      </c>
      <c r="N160" s="18">
        <v>28.9</v>
      </c>
      <c r="O160" s="19">
        <v>0.54869999999999997</v>
      </c>
      <c r="Q160" s="21">
        <f t="shared" si="15"/>
        <v>761.65856557377049</v>
      </c>
      <c r="R160" s="7">
        <f t="shared" si="16"/>
        <v>3022897.5000000005</v>
      </c>
      <c r="S160" s="8">
        <f t="shared" si="17"/>
        <v>295515.75</v>
      </c>
      <c r="T160" s="8">
        <f t="shared" si="18"/>
        <v>2447107.5</v>
      </c>
      <c r="U160" s="8">
        <f t="shared" si="19"/>
        <v>46461.172500000001</v>
      </c>
      <c r="V160" s="8">
        <f t="shared" si="20"/>
        <v>64493439.039959013</v>
      </c>
    </row>
    <row r="161" spans="1:22" x14ac:dyDescent="0.4">
      <c r="A161" s="22">
        <v>2016</v>
      </c>
      <c r="B161" s="22" t="s">
        <v>19</v>
      </c>
      <c r="D161" s="22" t="s">
        <v>79</v>
      </c>
      <c r="E161" s="1" t="s">
        <v>44</v>
      </c>
      <c r="F161" s="1" t="s">
        <v>22</v>
      </c>
      <c r="G161" s="28" t="s">
        <v>69</v>
      </c>
      <c r="H161" s="24">
        <v>115583</v>
      </c>
      <c r="I161" s="1">
        <v>232</v>
      </c>
      <c r="J161" s="17">
        <v>310</v>
      </c>
      <c r="K161" s="24">
        <f t="shared" si="14"/>
        <v>372.84838709677422</v>
      </c>
      <c r="L161" s="18">
        <v>36</v>
      </c>
      <c r="M161" s="18">
        <v>4.8600000000000003</v>
      </c>
      <c r="N161" s="18">
        <v>31.7</v>
      </c>
      <c r="O161" s="19">
        <v>0.56520000000000004</v>
      </c>
      <c r="Q161" s="21">
        <f t="shared" si="15"/>
        <v>210.73390838709679</v>
      </c>
      <c r="R161" s="7">
        <f t="shared" si="16"/>
        <v>4160988</v>
      </c>
      <c r="S161" s="8">
        <f t="shared" si="17"/>
        <v>561733.38</v>
      </c>
      <c r="T161" s="8">
        <f t="shared" si="18"/>
        <v>3663981.1</v>
      </c>
      <c r="U161" s="8">
        <f t="shared" si="19"/>
        <v>65327.511600000005</v>
      </c>
      <c r="V161" s="8">
        <f t="shared" si="20"/>
        <v>24357257.33310581</v>
      </c>
    </row>
    <row r="162" spans="1:22" x14ac:dyDescent="0.4">
      <c r="A162" s="22">
        <v>2016</v>
      </c>
      <c r="B162" s="22" t="s">
        <v>41</v>
      </c>
      <c r="C162" s="23">
        <v>4</v>
      </c>
      <c r="D162" s="22" t="s">
        <v>78</v>
      </c>
      <c r="E162" s="1" t="s">
        <v>44</v>
      </c>
      <c r="F162" s="1" t="s">
        <v>37</v>
      </c>
      <c r="G162" s="28" t="s">
        <v>74</v>
      </c>
      <c r="H162" s="24">
        <v>252529</v>
      </c>
      <c r="I162" s="1">
        <v>505</v>
      </c>
      <c r="J162" s="17">
        <v>118</v>
      </c>
      <c r="K162" s="24">
        <f t="shared" si="14"/>
        <v>2140.0762711864409</v>
      </c>
      <c r="L162" s="18">
        <v>36.799999999999997</v>
      </c>
      <c r="M162" s="18">
        <v>4.21</v>
      </c>
      <c r="N162" s="18">
        <v>28.3</v>
      </c>
      <c r="O162" s="19">
        <v>0.57179999999999997</v>
      </c>
      <c r="Q162" s="21">
        <f t="shared" si="15"/>
        <v>1223.6956118644068</v>
      </c>
      <c r="R162" s="7">
        <f t="shared" si="16"/>
        <v>9293067.1999999993</v>
      </c>
      <c r="S162" s="8">
        <f t="shared" si="17"/>
        <v>1063147.0900000001</v>
      </c>
      <c r="T162" s="8">
        <f t="shared" si="18"/>
        <v>7146570.7000000002</v>
      </c>
      <c r="U162" s="8">
        <f t="shared" si="19"/>
        <v>144396.0822</v>
      </c>
      <c r="V162" s="8">
        <f t="shared" si="20"/>
        <v>309018629.1685068</v>
      </c>
    </row>
    <row r="163" spans="1:22" x14ac:dyDescent="0.4">
      <c r="A163" s="30">
        <v>2016</v>
      </c>
      <c r="B163" s="30" t="s">
        <v>21</v>
      </c>
      <c r="C163" s="23">
        <v>4</v>
      </c>
      <c r="D163" s="22" t="s">
        <v>79</v>
      </c>
      <c r="E163" s="1" t="s">
        <v>44</v>
      </c>
      <c r="F163" s="1" t="s">
        <v>24</v>
      </c>
      <c r="G163" s="28" t="s">
        <v>84</v>
      </c>
      <c r="H163" s="24">
        <v>114427</v>
      </c>
      <c r="I163" s="1">
        <v>227</v>
      </c>
      <c r="J163" s="17">
        <v>80</v>
      </c>
      <c r="K163" s="24">
        <f t="shared" si="14"/>
        <v>1430.3375000000001</v>
      </c>
      <c r="L163" s="18">
        <v>36</v>
      </c>
      <c r="M163" s="18">
        <v>4.1500000000000004</v>
      </c>
      <c r="N163" s="18">
        <v>30.4</v>
      </c>
      <c r="O163" s="19">
        <v>0.56079999999999997</v>
      </c>
      <c r="Q163" s="21">
        <f t="shared" si="15"/>
        <v>802.13327000000004</v>
      </c>
      <c r="R163" s="7">
        <f t="shared" si="16"/>
        <v>4119372</v>
      </c>
      <c r="S163" s="8">
        <f t="shared" si="17"/>
        <v>474872.05000000005</v>
      </c>
      <c r="T163" s="8">
        <f t="shared" si="18"/>
        <v>3478580.8</v>
      </c>
      <c r="U163" s="8">
        <f t="shared" si="19"/>
        <v>64170.661599999999</v>
      </c>
      <c r="V163" s="8">
        <f t="shared" si="20"/>
        <v>91785703.686290011</v>
      </c>
    </row>
    <row r="164" spans="1:22" x14ac:dyDescent="0.4">
      <c r="A164" s="22">
        <v>2016</v>
      </c>
      <c r="B164" s="22" t="s">
        <v>19</v>
      </c>
      <c r="D164" s="22" t="s">
        <v>79</v>
      </c>
      <c r="E164" s="1" t="s">
        <v>44</v>
      </c>
      <c r="F164" s="1" t="s">
        <v>22</v>
      </c>
      <c r="G164" s="28" t="s">
        <v>84</v>
      </c>
      <c r="H164" s="24">
        <v>65510</v>
      </c>
      <c r="I164" s="1">
        <v>135</v>
      </c>
      <c r="J164" s="17">
        <v>103</v>
      </c>
      <c r="K164" s="24">
        <f t="shared" si="14"/>
        <v>636.01941747572812</v>
      </c>
      <c r="L164" s="18">
        <v>35.200000000000003</v>
      </c>
      <c r="M164" s="18">
        <v>5.09</v>
      </c>
      <c r="N164" s="18">
        <v>31.1</v>
      </c>
      <c r="O164" s="19">
        <v>0.52910000000000001</v>
      </c>
      <c r="Q164" s="21">
        <f t="shared" si="15"/>
        <v>336.51787378640779</v>
      </c>
      <c r="R164" s="7">
        <f t="shared" si="16"/>
        <v>2305952</v>
      </c>
      <c r="S164" s="8">
        <f t="shared" si="17"/>
        <v>333445.89999999997</v>
      </c>
      <c r="T164" s="8">
        <f t="shared" si="18"/>
        <v>2037361</v>
      </c>
      <c r="U164" s="8">
        <f t="shared" si="19"/>
        <v>34661.341</v>
      </c>
      <c r="V164" s="8">
        <f t="shared" si="20"/>
        <v>22045285.911747575</v>
      </c>
    </row>
    <row r="165" spans="1:22" x14ac:dyDescent="0.4">
      <c r="A165" s="22">
        <v>2016</v>
      </c>
      <c r="B165" s="22" t="s">
        <v>19</v>
      </c>
      <c r="D165" s="22" t="s">
        <v>79</v>
      </c>
      <c r="E165" s="1" t="s">
        <v>44</v>
      </c>
      <c r="F165" s="1" t="s">
        <v>22</v>
      </c>
      <c r="G165" s="28" t="s">
        <v>69</v>
      </c>
      <c r="H165" s="24">
        <v>85291</v>
      </c>
      <c r="I165" s="1">
        <v>172</v>
      </c>
      <c r="J165" s="17">
        <v>280</v>
      </c>
      <c r="K165" s="24">
        <f t="shared" si="14"/>
        <v>304.61071428571427</v>
      </c>
      <c r="L165" s="18">
        <v>35.5</v>
      </c>
      <c r="M165" s="18">
        <v>4.8</v>
      </c>
      <c r="N165" s="18">
        <v>32.9</v>
      </c>
      <c r="O165" s="19">
        <v>0.54449999999999998</v>
      </c>
      <c r="Q165" s="21">
        <f t="shared" si="15"/>
        <v>165.86053392857141</v>
      </c>
      <c r="R165" s="7">
        <f t="shared" si="16"/>
        <v>3027830.5</v>
      </c>
      <c r="S165" s="8">
        <f t="shared" si="17"/>
        <v>409396.8</v>
      </c>
      <c r="T165" s="8">
        <f t="shared" si="18"/>
        <v>2806073.9</v>
      </c>
      <c r="U165" s="8">
        <f t="shared" si="19"/>
        <v>46440.949499999995</v>
      </c>
      <c r="V165" s="8">
        <f t="shared" si="20"/>
        <v>14146410.799301784</v>
      </c>
    </row>
    <row r="166" spans="1:22" x14ac:dyDescent="0.4">
      <c r="A166" s="22">
        <v>2016</v>
      </c>
      <c r="B166" s="22" t="s">
        <v>19</v>
      </c>
      <c r="D166" s="22" t="s">
        <v>79</v>
      </c>
      <c r="E166" s="1" t="s">
        <v>44</v>
      </c>
      <c r="F166" s="1" t="s">
        <v>22</v>
      </c>
      <c r="G166" s="28" t="s">
        <v>69</v>
      </c>
      <c r="H166" s="24">
        <v>19150</v>
      </c>
      <c r="I166" s="1">
        <v>40</v>
      </c>
      <c r="J166" s="17">
        <v>70</v>
      </c>
      <c r="K166" s="24">
        <f t="shared" si="14"/>
        <v>273.57142857142856</v>
      </c>
      <c r="L166" s="18">
        <v>36.619999999999997</v>
      </c>
      <c r="M166" s="18">
        <v>4.2300000000000004</v>
      </c>
      <c r="N166" s="18">
        <v>31.23</v>
      </c>
      <c r="O166" s="19">
        <v>0.57550000000000001</v>
      </c>
      <c r="Q166" s="21">
        <f t="shared" si="15"/>
        <v>157.44035714285715</v>
      </c>
      <c r="R166" s="7">
        <f t="shared" si="16"/>
        <v>701273</v>
      </c>
      <c r="S166" s="8">
        <f t="shared" si="17"/>
        <v>81004.500000000015</v>
      </c>
      <c r="T166" s="8">
        <f t="shared" si="18"/>
        <v>598054.5</v>
      </c>
      <c r="U166" s="8">
        <f t="shared" si="19"/>
        <v>11020.825000000001</v>
      </c>
      <c r="V166" s="8">
        <f t="shared" si="20"/>
        <v>3014982.8392857146</v>
      </c>
    </row>
    <row r="167" spans="1:22" x14ac:dyDescent="0.4">
      <c r="A167" s="22">
        <v>2016</v>
      </c>
      <c r="B167" s="22" t="s">
        <v>21</v>
      </c>
      <c r="D167" s="22" t="s">
        <v>78</v>
      </c>
      <c r="E167" s="1" t="s">
        <v>44</v>
      </c>
      <c r="F167" s="1" t="s">
        <v>34</v>
      </c>
      <c r="G167" s="28" t="s">
        <v>74</v>
      </c>
      <c r="H167" s="24">
        <v>10845</v>
      </c>
      <c r="I167" s="1">
        <v>24</v>
      </c>
      <c r="J167" s="17">
        <v>9.58</v>
      </c>
      <c r="K167" s="24">
        <f t="shared" si="14"/>
        <v>1132.0459290187891</v>
      </c>
      <c r="L167" s="18">
        <v>34.200000000000003</v>
      </c>
      <c r="M167" s="18">
        <v>4.7699999999999996</v>
      </c>
      <c r="N167" s="18">
        <v>27.1</v>
      </c>
      <c r="O167" s="19">
        <v>0.51800000000000002</v>
      </c>
      <c r="Q167" s="21">
        <f t="shared" si="15"/>
        <v>586.39979123173282</v>
      </c>
      <c r="R167" s="7">
        <f t="shared" si="16"/>
        <v>370899.00000000006</v>
      </c>
      <c r="S167" s="8">
        <f t="shared" si="17"/>
        <v>51730.649999999994</v>
      </c>
      <c r="T167" s="8">
        <f t="shared" si="18"/>
        <v>293899.5</v>
      </c>
      <c r="U167" s="8">
        <f t="shared" si="19"/>
        <v>5617.71</v>
      </c>
      <c r="V167" s="8">
        <f t="shared" si="20"/>
        <v>6359505.7359081423</v>
      </c>
    </row>
    <row r="168" spans="1:22" x14ac:dyDescent="0.4">
      <c r="A168" s="30">
        <v>2016</v>
      </c>
      <c r="B168" s="30" t="s">
        <v>21</v>
      </c>
      <c r="D168" s="22" t="s">
        <v>79</v>
      </c>
      <c r="E168" s="1" t="s">
        <v>44</v>
      </c>
      <c r="F168" s="1" t="s">
        <v>24</v>
      </c>
      <c r="G168" s="28" t="s">
        <v>74</v>
      </c>
      <c r="H168" s="24">
        <v>89522</v>
      </c>
      <c r="I168" s="1">
        <v>181</v>
      </c>
      <c r="J168" s="17">
        <v>55</v>
      </c>
      <c r="K168" s="24">
        <f t="shared" si="14"/>
        <v>1627.6727272727273</v>
      </c>
      <c r="L168" s="18">
        <v>35.299999999999997</v>
      </c>
      <c r="M168" s="18">
        <v>4.17</v>
      </c>
      <c r="N168" s="18">
        <v>27.5</v>
      </c>
      <c r="O168" s="19">
        <v>0.55589999999999995</v>
      </c>
      <c r="Q168" s="21">
        <f t="shared" si="15"/>
        <v>904.82326909090898</v>
      </c>
      <c r="R168" s="7">
        <f t="shared" si="16"/>
        <v>3160126.5999999996</v>
      </c>
      <c r="S168" s="8">
        <f t="shared" si="17"/>
        <v>373306.74</v>
      </c>
      <c r="T168" s="8">
        <f t="shared" si="18"/>
        <v>2461855</v>
      </c>
      <c r="U168" s="8">
        <f t="shared" si="19"/>
        <v>49765.279799999997</v>
      </c>
      <c r="V168" s="8">
        <f t="shared" si="20"/>
        <v>81001588.695556358</v>
      </c>
    </row>
    <row r="169" spans="1:22" x14ac:dyDescent="0.4">
      <c r="A169" s="30">
        <v>2016</v>
      </c>
      <c r="B169" s="30" t="s">
        <v>41</v>
      </c>
      <c r="D169" s="22" t="s">
        <v>79</v>
      </c>
      <c r="E169" s="1" t="s">
        <v>44</v>
      </c>
      <c r="F169" s="1" t="s">
        <v>120</v>
      </c>
      <c r="G169" s="28" t="s">
        <v>74</v>
      </c>
      <c r="H169" s="24">
        <v>49781</v>
      </c>
      <c r="I169" s="1">
        <v>100</v>
      </c>
      <c r="J169" s="17">
        <v>30</v>
      </c>
      <c r="K169" s="24">
        <f t="shared" si="14"/>
        <v>1659.3666666666666</v>
      </c>
      <c r="L169" s="18">
        <v>36.4</v>
      </c>
      <c r="M169" s="18">
        <v>3.87</v>
      </c>
      <c r="N169" s="18">
        <v>28.9</v>
      </c>
      <c r="O169" s="19">
        <v>0.55410000000000004</v>
      </c>
      <c r="Q169" s="21">
        <f t="shared" si="15"/>
        <v>919.45507000000009</v>
      </c>
      <c r="R169" s="7">
        <f t="shared" si="16"/>
        <v>1812028.4</v>
      </c>
      <c r="S169" s="8">
        <f t="shared" si="17"/>
        <v>192652.47</v>
      </c>
      <c r="T169" s="8">
        <f t="shared" si="18"/>
        <v>1438670.9</v>
      </c>
      <c r="U169" s="8">
        <f t="shared" si="19"/>
        <v>27583.652100000003</v>
      </c>
      <c r="V169" s="8">
        <f t="shared" si="20"/>
        <v>45771392.839670002</v>
      </c>
    </row>
    <row r="170" spans="1:22" x14ac:dyDescent="0.4">
      <c r="A170" s="30">
        <v>2016</v>
      </c>
      <c r="B170" s="30" t="s">
        <v>41</v>
      </c>
      <c r="C170" s="23">
        <v>2.5</v>
      </c>
      <c r="D170" s="22" t="s">
        <v>79</v>
      </c>
      <c r="E170" s="1" t="s">
        <v>44</v>
      </c>
      <c r="F170" s="1" t="s">
        <v>87</v>
      </c>
      <c r="G170" s="28" t="s">
        <v>83</v>
      </c>
      <c r="H170" s="24">
        <v>106680</v>
      </c>
      <c r="I170" s="1">
        <v>218</v>
      </c>
      <c r="J170" s="17">
        <v>65</v>
      </c>
      <c r="K170" s="24">
        <f t="shared" si="14"/>
        <v>1641.2307692307693</v>
      </c>
      <c r="L170" s="18">
        <v>36.200000000000003</v>
      </c>
      <c r="M170" s="18">
        <v>3.39</v>
      </c>
      <c r="N170" s="18">
        <v>32.6</v>
      </c>
      <c r="O170" s="19">
        <v>0.53410000000000002</v>
      </c>
      <c r="Q170" s="21">
        <f t="shared" si="15"/>
        <v>876.58135384615389</v>
      </c>
      <c r="R170" s="7">
        <f t="shared" si="16"/>
        <v>3861816.0000000005</v>
      </c>
      <c r="S170" s="8">
        <f t="shared" si="17"/>
        <v>361645.2</v>
      </c>
      <c r="T170" s="8">
        <f t="shared" si="18"/>
        <v>3477768</v>
      </c>
      <c r="U170" s="8">
        <f t="shared" si="19"/>
        <v>56977.788</v>
      </c>
      <c r="V170" s="8">
        <f t="shared" si="20"/>
        <v>93513698.828307703</v>
      </c>
    </row>
    <row r="171" spans="1:22" x14ac:dyDescent="0.4">
      <c r="A171" s="22">
        <v>2016</v>
      </c>
      <c r="B171" s="22" t="s">
        <v>19</v>
      </c>
      <c r="D171" s="22" t="s">
        <v>79</v>
      </c>
      <c r="E171" s="1" t="s">
        <v>44</v>
      </c>
      <c r="F171" s="1" t="s">
        <v>28</v>
      </c>
      <c r="G171" s="28" t="s">
        <v>83</v>
      </c>
      <c r="H171" s="24">
        <v>80909</v>
      </c>
      <c r="I171" s="1">
        <v>167</v>
      </c>
      <c r="J171" s="17">
        <v>78</v>
      </c>
      <c r="K171" s="24">
        <f t="shared" si="14"/>
        <v>1037.2948717948718</v>
      </c>
      <c r="L171" s="18">
        <v>36.4</v>
      </c>
      <c r="M171" s="18">
        <v>4.38</v>
      </c>
      <c r="N171" s="18">
        <v>31.4</v>
      </c>
      <c r="O171" s="19">
        <v>0.57099999999999995</v>
      </c>
      <c r="Q171" s="21">
        <f t="shared" si="15"/>
        <v>592.29537179487181</v>
      </c>
      <c r="R171" s="7">
        <f t="shared" si="16"/>
        <v>2945087.6</v>
      </c>
      <c r="S171" s="8">
        <f t="shared" si="17"/>
        <v>354381.42</v>
      </c>
      <c r="T171" s="8">
        <f t="shared" si="18"/>
        <v>2540542.6</v>
      </c>
      <c r="U171" s="8">
        <f t="shared" si="19"/>
        <v>46199.038999999997</v>
      </c>
      <c r="V171" s="8">
        <f t="shared" si="20"/>
        <v>47922026.236551285</v>
      </c>
    </row>
    <row r="172" spans="1:22" x14ac:dyDescent="0.4">
      <c r="A172" s="22">
        <v>2016</v>
      </c>
      <c r="B172" s="22" t="s">
        <v>19</v>
      </c>
      <c r="D172" s="22" t="s">
        <v>79</v>
      </c>
      <c r="E172" s="1" t="s">
        <v>44</v>
      </c>
      <c r="F172" s="1" t="s">
        <v>28</v>
      </c>
      <c r="G172" s="28" t="s">
        <v>83</v>
      </c>
      <c r="H172" s="24">
        <v>59509</v>
      </c>
      <c r="I172" s="1">
        <v>121</v>
      </c>
      <c r="J172" s="17">
        <v>60</v>
      </c>
      <c r="K172" s="24">
        <f t="shared" si="14"/>
        <v>991.81666666666672</v>
      </c>
      <c r="L172" s="18">
        <v>34.700000000000003</v>
      </c>
      <c r="M172" s="18">
        <v>4.43</v>
      </c>
      <c r="N172" s="18">
        <v>30.6</v>
      </c>
      <c r="O172" s="19">
        <v>0.54920000000000002</v>
      </c>
      <c r="Q172" s="21">
        <f t="shared" si="15"/>
        <v>544.70571333333339</v>
      </c>
      <c r="R172" s="7">
        <f t="shared" si="16"/>
        <v>2064962.3000000003</v>
      </c>
      <c r="S172" s="8">
        <f t="shared" si="17"/>
        <v>263624.87</v>
      </c>
      <c r="T172" s="8">
        <f t="shared" si="18"/>
        <v>1820975.4000000001</v>
      </c>
      <c r="U172" s="8">
        <f t="shared" si="19"/>
        <v>32682.342800000002</v>
      </c>
      <c r="V172" s="8">
        <f t="shared" si="20"/>
        <v>32414892.294753335</v>
      </c>
    </row>
    <row r="173" spans="1:22" x14ac:dyDescent="0.4">
      <c r="A173" s="22">
        <v>2016</v>
      </c>
      <c r="B173" s="22" t="s">
        <v>19</v>
      </c>
      <c r="D173" s="22" t="s">
        <v>79</v>
      </c>
      <c r="E173" s="1" t="s">
        <v>44</v>
      </c>
      <c r="F173" s="1" t="s">
        <v>87</v>
      </c>
      <c r="G173" s="28" t="s">
        <v>83</v>
      </c>
      <c r="H173" s="24">
        <v>66639</v>
      </c>
      <c r="I173" s="1">
        <v>130</v>
      </c>
      <c r="J173" s="17">
        <v>115</v>
      </c>
      <c r="K173" s="24">
        <f t="shared" si="14"/>
        <v>579.46956521739128</v>
      </c>
      <c r="L173" s="18">
        <v>35.840000000000003</v>
      </c>
      <c r="M173" s="18">
        <v>4.7699999999999996</v>
      </c>
      <c r="N173" s="18">
        <v>31.38</v>
      </c>
      <c r="O173" s="19">
        <v>0.55130000000000001</v>
      </c>
      <c r="Q173" s="21">
        <f t="shared" si="15"/>
        <v>319.46157130434784</v>
      </c>
      <c r="R173" s="7">
        <f t="shared" si="16"/>
        <v>2388341.7600000002</v>
      </c>
      <c r="S173" s="8">
        <f t="shared" si="17"/>
        <v>317868.02999999997</v>
      </c>
      <c r="T173" s="8">
        <f t="shared" si="18"/>
        <v>2091131.8199999998</v>
      </c>
      <c r="U173" s="8">
        <f t="shared" si="19"/>
        <v>36738.080699999999</v>
      </c>
      <c r="V173" s="8">
        <f t="shared" si="20"/>
        <v>21288599.650150437</v>
      </c>
    </row>
    <row r="174" spans="1:22" x14ac:dyDescent="0.4">
      <c r="A174" s="30">
        <v>2016</v>
      </c>
      <c r="B174" s="30" t="s">
        <v>41</v>
      </c>
      <c r="C174" s="23">
        <v>2</v>
      </c>
      <c r="D174" s="22" t="s">
        <v>79</v>
      </c>
      <c r="E174" s="1" t="s">
        <v>44</v>
      </c>
      <c r="F174" s="1" t="s">
        <v>87</v>
      </c>
      <c r="G174" s="28" t="s">
        <v>83</v>
      </c>
      <c r="H174" s="24">
        <v>143866</v>
      </c>
      <c r="I174" s="1">
        <v>291</v>
      </c>
      <c r="J174" s="17">
        <v>62</v>
      </c>
      <c r="K174" s="24">
        <f t="shared" si="14"/>
        <v>2320.4193548387098</v>
      </c>
      <c r="L174" s="18">
        <v>36.200000000000003</v>
      </c>
      <c r="M174" s="18">
        <v>4.37</v>
      </c>
      <c r="N174" s="18">
        <v>32.1</v>
      </c>
      <c r="O174" s="19">
        <v>0.56000000000000005</v>
      </c>
      <c r="Q174" s="21">
        <f t="shared" si="15"/>
        <v>1299.4348387096775</v>
      </c>
      <c r="R174" s="7">
        <f t="shared" si="16"/>
        <v>5207949.2</v>
      </c>
      <c r="S174" s="8">
        <f t="shared" si="17"/>
        <v>628694.42000000004</v>
      </c>
      <c r="T174" s="8">
        <f t="shared" si="18"/>
        <v>4618098.6000000006</v>
      </c>
      <c r="U174" s="8">
        <f t="shared" si="19"/>
        <v>80564.960000000006</v>
      </c>
      <c r="V174" s="8">
        <f t="shared" si="20"/>
        <v>186944492.50580645</v>
      </c>
    </row>
    <row r="175" spans="1:22" x14ac:dyDescent="0.4">
      <c r="A175" s="22">
        <v>2016</v>
      </c>
      <c r="B175" s="22" t="s">
        <v>19</v>
      </c>
      <c r="D175" s="22" t="s">
        <v>79</v>
      </c>
      <c r="E175" s="1" t="s">
        <v>44</v>
      </c>
      <c r="F175" s="1" t="s">
        <v>22</v>
      </c>
      <c r="G175" s="28" t="s">
        <v>83</v>
      </c>
      <c r="H175" s="24">
        <v>141465</v>
      </c>
      <c r="I175" s="1">
        <v>290</v>
      </c>
      <c r="J175" s="17">
        <v>132</v>
      </c>
      <c r="K175" s="24">
        <f t="shared" si="14"/>
        <v>1071.7045454545455</v>
      </c>
      <c r="L175" s="18">
        <v>36.32</v>
      </c>
      <c r="M175" s="18">
        <v>4.8099999999999996</v>
      </c>
      <c r="N175" s="18">
        <v>31.81</v>
      </c>
      <c r="O175" s="19">
        <v>0.56910000000000005</v>
      </c>
      <c r="Q175" s="21">
        <f t="shared" si="15"/>
        <v>609.9070568181819</v>
      </c>
      <c r="R175" s="7">
        <f t="shared" si="16"/>
        <v>5138008.8</v>
      </c>
      <c r="S175" s="8">
        <f t="shared" si="17"/>
        <v>680446.64999999991</v>
      </c>
      <c r="T175" s="8">
        <f t="shared" si="18"/>
        <v>4500001.6499999994</v>
      </c>
      <c r="U175" s="8">
        <f t="shared" si="19"/>
        <v>80507.731500000009</v>
      </c>
      <c r="V175" s="8">
        <f t="shared" si="20"/>
        <v>86280501.79278411</v>
      </c>
    </row>
    <row r="176" spans="1:22" x14ac:dyDescent="0.4">
      <c r="A176" s="30">
        <v>2016</v>
      </c>
      <c r="B176" s="30" t="s">
        <v>41</v>
      </c>
      <c r="C176" s="23">
        <v>2.5</v>
      </c>
      <c r="D176" s="22" t="s">
        <v>79</v>
      </c>
      <c r="E176" s="1" t="s">
        <v>44</v>
      </c>
      <c r="F176" s="1" t="s">
        <v>87</v>
      </c>
      <c r="G176" s="28" t="s">
        <v>83</v>
      </c>
      <c r="H176" s="24">
        <v>130375</v>
      </c>
      <c r="I176" s="1">
        <v>266</v>
      </c>
      <c r="J176" s="17">
        <v>65</v>
      </c>
      <c r="K176" s="24">
        <f t="shared" si="14"/>
        <v>2005.7692307692307</v>
      </c>
      <c r="L176" s="18">
        <v>37.1</v>
      </c>
      <c r="M176" s="18">
        <v>3.81</v>
      </c>
      <c r="N176" s="18">
        <v>32.200000000000003</v>
      </c>
      <c r="O176" s="19">
        <v>0.55610000000000004</v>
      </c>
      <c r="Q176" s="21">
        <f t="shared" si="15"/>
        <v>1115.4082692307693</v>
      </c>
      <c r="R176" s="7">
        <f t="shared" si="16"/>
        <v>4836912.5</v>
      </c>
      <c r="S176" s="8">
        <f t="shared" si="17"/>
        <v>496728.75</v>
      </c>
      <c r="T176" s="8">
        <f t="shared" si="18"/>
        <v>4198075</v>
      </c>
      <c r="U176" s="8">
        <f t="shared" si="19"/>
        <v>72501.537500000006</v>
      </c>
      <c r="V176" s="8">
        <f t="shared" si="20"/>
        <v>145421353.10096154</v>
      </c>
    </row>
    <row r="177" spans="1:22" x14ac:dyDescent="0.4">
      <c r="A177" s="22">
        <v>2016</v>
      </c>
      <c r="B177" s="22" t="s">
        <v>41</v>
      </c>
      <c r="C177" s="23">
        <v>4.0999999999999996</v>
      </c>
      <c r="D177" s="22" t="s">
        <v>79</v>
      </c>
      <c r="E177" s="1" t="s">
        <v>44</v>
      </c>
      <c r="F177" s="1" t="s">
        <v>22</v>
      </c>
      <c r="G177" s="28" t="s">
        <v>83</v>
      </c>
      <c r="H177" s="24">
        <v>203798</v>
      </c>
      <c r="I177" s="1">
        <v>421</v>
      </c>
      <c r="J177" s="17">
        <v>120</v>
      </c>
      <c r="K177" s="24">
        <f t="shared" si="14"/>
        <v>1698.3166666666666</v>
      </c>
      <c r="L177" s="18">
        <v>36</v>
      </c>
      <c r="M177" s="18">
        <v>4.83</v>
      </c>
      <c r="N177" s="18">
        <v>33.200000000000003</v>
      </c>
      <c r="O177" s="19">
        <v>0.5605</v>
      </c>
      <c r="Q177" s="21">
        <f t="shared" si="15"/>
        <v>951.90649166666662</v>
      </c>
      <c r="R177" s="7">
        <f t="shared" si="16"/>
        <v>7336728</v>
      </c>
      <c r="S177" s="8">
        <f t="shared" si="17"/>
        <v>984344.34</v>
      </c>
      <c r="T177" s="8">
        <f t="shared" si="18"/>
        <v>6766093.6000000006</v>
      </c>
      <c r="U177" s="8">
        <f t="shared" si="19"/>
        <v>114228.77899999999</v>
      </c>
      <c r="V177" s="8">
        <f t="shared" si="20"/>
        <v>193996639.18868333</v>
      </c>
    </row>
    <row r="178" spans="1:22" x14ac:dyDescent="0.4">
      <c r="A178" s="22">
        <v>2016</v>
      </c>
      <c r="B178" s="22" t="s">
        <v>19</v>
      </c>
      <c r="D178" s="22" t="s">
        <v>79</v>
      </c>
      <c r="E178" s="1" t="s">
        <v>44</v>
      </c>
      <c r="F178" s="1" t="s">
        <v>22</v>
      </c>
      <c r="G178" s="28" t="s">
        <v>83</v>
      </c>
      <c r="H178" s="24">
        <v>85366</v>
      </c>
      <c r="I178" s="1">
        <v>176</v>
      </c>
      <c r="J178" s="17">
        <v>180</v>
      </c>
      <c r="K178" s="24">
        <f t="shared" si="14"/>
        <v>474.25555555555553</v>
      </c>
      <c r="L178" s="18">
        <v>34.4</v>
      </c>
      <c r="M178" s="18">
        <v>5.23</v>
      </c>
      <c r="N178" s="18">
        <v>30.2</v>
      </c>
      <c r="O178" s="19">
        <v>0.50860000000000005</v>
      </c>
      <c r="Q178" s="21">
        <f t="shared" si="15"/>
        <v>241.20637555555558</v>
      </c>
      <c r="R178" s="7">
        <f t="shared" si="16"/>
        <v>2936590.4</v>
      </c>
      <c r="S178" s="8">
        <f t="shared" si="17"/>
        <v>446464.18000000005</v>
      </c>
      <c r="T178" s="8">
        <f t="shared" si="18"/>
        <v>2578053.1999999997</v>
      </c>
      <c r="U178" s="8">
        <f t="shared" si="19"/>
        <v>43417.147600000004</v>
      </c>
      <c r="V178" s="8">
        <f t="shared" si="20"/>
        <v>20590823.455675557</v>
      </c>
    </row>
    <row r="179" spans="1:22" x14ac:dyDescent="0.4">
      <c r="A179" s="22">
        <v>2016</v>
      </c>
      <c r="B179" s="22" t="s">
        <v>19</v>
      </c>
      <c r="D179" s="22" t="s">
        <v>79</v>
      </c>
      <c r="E179" s="1" t="s">
        <v>44</v>
      </c>
      <c r="F179" s="1" t="s">
        <v>34</v>
      </c>
      <c r="G179" s="28" t="s">
        <v>69</v>
      </c>
      <c r="H179" s="24">
        <v>27366</v>
      </c>
      <c r="I179" s="1">
        <v>56</v>
      </c>
      <c r="J179" s="17">
        <v>41.5</v>
      </c>
      <c r="K179" s="24">
        <f t="shared" si="14"/>
        <v>659.42168674698792</v>
      </c>
      <c r="L179" s="18">
        <v>36.700000000000003</v>
      </c>
      <c r="M179" s="18">
        <v>4.7699999999999996</v>
      </c>
      <c r="N179" s="18">
        <v>33</v>
      </c>
      <c r="O179" s="19">
        <v>0.53480000000000005</v>
      </c>
      <c r="Q179" s="21">
        <f t="shared" si="15"/>
        <v>352.65871807228916</v>
      </c>
      <c r="R179" s="7">
        <f t="shared" si="16"/>
        <v>1004332.2000000001</v>
      </c>
      <c r="S179" s="8">
        <f t="shared" si="17"/>
        <v>130535.81999999999</v>
      </c>
      <c r="T179" s="8">
        <f t="shared" si="18"/>
        <v>903078</v>
      </c>
      <c r="U179" s="8">
        <f t="shared" si="19"/>
        <v>14635.336800000001</v>
      </c>
      <c r="V179" s="8">
        <f t="shared" si="20"/>
        <v>9650858.4787662644</v>
      </c>
    </row>
    <row r="180" spans="1:22" x14ac:dyDescent="0.4">
      <c r="A180" s="22">
        <v>2016</v>
      </c>
      <c r="B180" s="22" t="s">
        <v>41</v>
      </c>
      <c r="D180" s="22" t="s">
        <v>79</v>
      </c>
      <c r="E180" s="1" t="s">
        <v>44</v>
      </c>
      <c r="F180" s="1" t="s">
        <v>22</v>
      </c>
      <c r="G180" s="28" t="s">
        <v>83</v>
      </c>
      <c r="H180" s="24">
        <v>93805</v>
      </c>
      <c r="I180" s="1">
        <v>189</v>
      </c>
      <c r="J180" s="17">
        <v>60</v>
      </c>
      <c r="K180" s="24">
        <f t="shared" si="14"/>
        <v>1563.4166666666667</v>
      </c>
      <c r="L180" s="18">
        <v>36.340000000000003</v>
      </c>
      <c r="M180" s="18">
        <v>4.33</v>
      </c>
      <c r="N180" s="18">
        <v>30.93</v>
      </c>
      <c r="O180" s="19">
        <v>0.55100000000000005</v>
      </c>
      <c r="Q180" s="21">
        <f t="shared" si="15"/>
        <v>861.44258333333346</v>
      </c>
      <c r="R180" s="7">
        <f t="shared" si="16"/>
        <v>3408873.7</v>
      </c>
      <c r="S180" s="8">
        <f t="shared" si="17"/>
        <v>406175.65</v>
      </c>
      <c r="T180" s="8">
        <f t="shared" si="18"/>
        <v>2901388.65</v>
      </c>
      <c r="U180" s="8">
        <f t="shared" si="19"/>
        <v>51686.555000000008</v>
      </c>
      <c r="V180" s="8">
        <f t="shared" si="20"/>
        <v>80807621.52958335</v>
      </c>
    </row>
    <row r="181" spans="1:22" x14ac:dyDescent="0.4">
      <c r="A181" s="22">
        <v>2016</v>
      </c>
      <c r="B181" s="22" t="s">
        <v>19</v>
      </c>
      <c r="D181" s="22" t="s">
        <v>79</v>
      </c>
      <c r="E181" s="1" t="s">
        <v>44</v>
      </c>
      <c r="F181" s="1" t="s">
        <v>22</v>
      </c>
      <c r="G181" s="28" t="s">
        <v>100</v>
      </c>
      <c r="H181" s="24">
        <v>52987.5</v>
      </c>
      <c r="I181" s="1">
        <v>107</v>
      </c>
      <c r="J181" s="17">
        <v>117.75</v>
      </c>
      <c r="K181" s="24">
        <f t="shared" si="14"/>
        <v>450</v>
      </c>
      <c r="L181" s="18">
        <v>35.47</v>
      </c>
      <c r="M181" s="18">
        <v>4.8899999999999997</v>
      </c>
      <c r="N181" s="18">
        <v>29.73</v>
      </c>
      <c r="O181" s="19">
        <v>0.5625</v>
      </c>
      <c r="Q181" s="21">
        <f t="shared" si="15"/>
        <v>253.125</v>
      </c>
      <c r="R181" s="7">
        <f t="shared" si="16"/>
        <v>1879466.625</v>
      </c>
      <c r="S181" s="8">
        <f t="shared" si="17"/>
        <v>259108.87499999997</v>
      </c>
      <c r="T181" s="8">
        <f t="shared" si="18"/>
        <v>1575318.375</v>
      </c>
      <c r="U181" s="8">
        <f t="shared" si="19"/>
        <v>29805.46875</v>
      </c>
      <c r="V181" s="8">
        <f t="shared" si="20"/>
        <v>13412460.9375</v>
      </c>
    </row>
    <row r="182" spans="1:22" x14ac:dyDescent="0.4">
      <c r="A182" s="22">
        <v>2016</v>
      </c>
      <c r="B182" s="22" t="s">
        <v>41</v>
      </c>
      <c r="C182" s="23">
        <v>4.7</v>
      </c>
      <c r="D182" s="22" t="s">
        <v>79</v>
      </c>
      <c r="E182" s="1" t="s">
        <v>44</v>
      </c>
      <c r="F182" s="1" t="s">
        <v>22</v>
      </c>
      <c r="G182" s="28" t="s">
        <v>83</v>
      </c>
      <c r="H182" s="24">
        <v>127129</v>
      </c>
      <c r="I182" s="1">
        <v>263</v>
      </c>
      <c r="J182" s="17">
        <v>85</v>
      </c>
      <c r="K182" s="24">
        <f t="shared" si="14"/>
        <v>1495.6352941176472</v>
      </c>
      <c r="L182" s="18">
        <v>36.299999999999997</v>
      </c>
      <c r="M182" s="18">
        <v>4.12</v>
      </c>
      <c r="N182" s="18">
        <v>32.9</v>
      </c>
      <c r="O182" s="19">
        <v>0.5655</v>
      </c>
      <c r="Q182" s="21">
        <f t="shared" si="15"/>
        <v>845.78175882352946</v>
      </c>
      <c r="R182" s="7">
        <f t="shared" si="16"/>
        <v>4614782.6999999993</v>
      </c>
      <c r="S182" s="8">
        <f t="shared" si="17"/>
        <v>523771.48000000004</v>
      </c>
      <c r="T182" s="8">
        <f t="shared" si="18"/>
        <v>4182544.0999999996</v>
      </c>
      <c r="U182" s="8">
        <f t="shared" si="19"/>
        <v>71891.449500000002</v>
      </c>
      <c r="V182" s="8">
        <f t="shared" si="20"/>
        <v>107523389.21747647</v>
      </c>
    </row>
    <row r="183" spans="1:22" x14ac:dyDescent="0.4">
      <c r="A183" s="22">
        <v>2016</v>
      </c>
      <c r="B183" s="22" t="s">
        <v>49</v>
      </c>
      <c r="C183" s="23">
        <v>1</v>
      </c>
      <c r="D183" s="22" t="s">
        <v>78</v>
      </c>
      <c r="E183" s="1" t="s">
        <v>44</v>
      </c>
      <c r="F183" s="1" t="s">
        <v>18</v>
      </c>
      <c r="G183" s="28" t="s">
        <v>82</v>
      </c>
      <c r="H183" s="24">
        <v>63164</v>
      </c>
      <c r="I183" s="1">
        <v>128</v>
      </c>
      <c r="J183" s="17">
        <v>40</v>
      </c>
      <c r="K183" s="24">
        <f t="shared" si="14"/>
        <v>1579.1</v>
      </c>
      <c r="L183" s="18">
        <v>36.880000000000003</v>
      </c>
      <c r="M183" s="18">
        <v>4.8899999999999997</v>
      </c>
      <c r="N183" s="18">
        <v>33.35</v>
      </c>
      <c r="O183" s="19">
        <v>0.57120000000000004</v>
      </c>
      <c r="Q183" s="21">
        <f t="shared" si="15"/>
        <v>901.98191999999995</v>
      </c>
      <c r="R183" s="7">
        <f t="shared" si="16"/>
        <v>2329488.3200000003</v>
      </c>
      <c r="S183" s="8">
        <f t="shared" si="17"/>
        <v>308871.95999999996</v>
      </c>
      <c r="T183" s="8">
        <f t="shared" si="18"/>
        <v>2106519.4</v>
      </c>
      <c r="U183" s="8">
        <f t="shared" si="19"/>
        <v>36079.2768</v>
      </c>
      <c r="V183" s="8">
        <f t="shared" si="20"/>
        <v>56972785.994879998</v>
      </c>
    </row>
    <row r="184" spans="1:22" x14ac:dyDescent="0.4">
      <c r="A184" s="22">
        <v>2016</v>
      </c>
      <c r="B184" s="22" t="s">
        <v>41</v>
      </c>
      <c r="D184" s="22" t="s">
        <v>79</v>
      </c>
      <c r="E184" s="1" t="s">
        <v>44</v>
      </c>
      <c r="F184" s="1" t="s">
        <v>22</v>
      </c>
      <c r="G184" s="28" t="s">
        <v>83</v>
      </c>
      <c r="H184" s="24">
        <v>116577</v>
      </c>
      <c r="I184" s="1">
        <v>240</v>
      </c>
      <c r="J184" s="17">
        <v>87</v>
      </c>
      <c r="K184" s="24">
        <f t="shared" si="14"/>
        <v>1339.9655172413793</v>
      </c>
      <c r="L184" s="18">
        <v>35.32</v>
      </c>
      <c r="M184" s="18">
        <v>4.46</v>
      </c>
      <c r="N184" s="18">
        <v>30.46</v>
      </c>
      <c r="O184" s="19">
        <v>0.55220000000000002</v>
      </c>
      <c r="Q184" s="21">
        <f t="shared" si="15"/>
        <v>739.92895862068963</v>
      </c>
      <c r="R184" s="7">
        <f t="shared" si="16"/>
        <v>4117499.64</v>
      </c>
      <c r="S184" s="8">
        <f t="shared" si="17"/>
        <v>519933.42</v>
      </c>
      <c r="T184" s="8">
        <f t="shared" si="18"/>
        <v>3550935.42</v>
      </c>
      <c r="U184" s="8">
        <f t="shared" si="19"/>
        <v>64373.8194</v>
      </c>
      <c r="V184" s="8">
        <f t="shared" si="20"/>
        <v>86258698.209124133</v>
      </c>
    </row>
    <row r="185" spans="1:22" x14ac:dyDescent="0.4">
      <c r="A185" s="22">
        <v>2016</v>
      </c>
      <c r="B185" s="22" t="s">
        <v>41</v>
      </c>
      <c r="D185" s="22" t="s">
        <v>79</v>
      </c>
      <c r="E185" s="1" t="s">
        <v>44</v>
      </c>
      <c r="F185" s="1" t="s">
        <v>22</v>
      </c>
      <c r="G185" s="28" t="s">
        <v>83</v>
      </c>
      <c r="H185" s="24">
        <v>203579</v>
      </c>
      <c r="I185" s="1">
        <v>412</v>
      </c>
      <c r="J185" s="17">
        <v>160</v>
      </c>
      <c r="K185" s="24">
        <f t="shared" si="14"/>
        <v>1272.3687500000001</v>
      </c>
      <c r="L185" s="18">
        <v>36.619999999999997</v>
      </c>
      <c r="M185" s="18">
        <v>4.59</v>
      </c>
      <c r="N185" s="18">
        <v>31.69</v>
      </c>
      <c r="O185" s="19">
        <v>0.55300000000000005</v>
      </c>
      <c r="Q185" s="21">
        <f t="shared" si="15"/>
        <v>703.61991875000001</v>
      </c>
      <c r="R185" s="7">
        <f t="shared" si="16"/>
        <v>7455062.9799999995</v>
      </c>
      <c r="S185" s="8">
        <f t="shared" si="17"/>
        <v>934427.61</v>
      </c>
      <c r="T185" s="8">
        <f t="shared" si="18"/>
        <v>6451418.5100000007</v>
      </c>
      <c r="U185" s="8">
        <f t="shared" si="19"/>
        <v>112579.18700000001</v>
      </c>
      <c r="V185" s="8">
        <f t="shared" si="20"/>
        <v>143242239.43920624</v>
      </c>
    </row>
    <row r="186" spans="1:22" x14ac:dyDescent="0.4">
      <c r="A186" s="22">
        <v>2016</v>
      </c>
      <c r="B186" s="22" t="s">
        <v>19</v>
      </c>
      <c r="D186" s="22" t="s">
        <v>79</v>
      </c>
      <c r="E186" s="1" t="s">
        <v>44</v>
      </c>
      <c r="F186" s="1" t="s">
        <v>22</v>
      </c>
      <c r="G186" s="28" t="s">
        <v>74</v>
      </c>
      <c r="H186" s="24">
        <v>113500</v>
      </c>
      <c r="I186" s="1">
        <v>230</v>
      </c>
      <c r="J186" s="17">
        <v>150</v>
      </c>
      <c r="K186" s="24">
        <f t="shared" si="14"/>
        <v>756.66666666666663</v>
      </c>
      <c r="L186" s="18">
        <v>34.51</v>
      </c>
      <c r="M186" s="18">
        <v>4.6500000000000004</v>
      </c>
      <c r="N186" s="18">
        <v>27.36</v>
      </c>
      <c r="O186" s="19">
        <v>0.54220000000000002</v>
      </c>
      <c r="Q186" s="21">
        <f t="shared" si="15"/>
        <v>410.2646666666667</v>
      </c>
      <c r="R186" s="7">
        <f t="shared" si="16"/>
        <v>3916885</v>
      </c>
      <c r="S186" s="8">
        <f t="shared" si="17"/>
        <v>527775</v>
      </c>
      <c r="T186" s="8">
        <f t="shared" si="18"/>
        <v>3105360</v>
      </c>
      <c r="U186" s="8">
        <f t="shared" si="19"/>
        <v>61539.700000000004</v>
      </c>
      <c r="V186" s="8">
        <f t="shared" si="20"/>
        <v>46565039.666666672</v>
      </c>
    </row>
    <row r="187" spans="1:22" x14ac:dyDescent="0.4">
      <c r="A187" s="22">
        <v>2016</v>
      </c>
      <c r="B187" s="22" t="s">
        <v>19</v>
      </c>
      <c r="D187" s="22" t="s">
        <v>79</v>
      </c>
      <c r="E187" s="1" t="s">
        <v>44</v>
      </c>
      <c r="F187" s="1" t="s">
        <v>22</v>
      </c>
      <c r="G187" s="28" t="s">
        <v>74</v>
      </c>
      <c r="H187" s="24">
        <v>104470</v>
      </c>
      <c r="I187" s="1">
        <v>214</v>
      </c>
      <c r="J187" s="17">
        <v>155</v>
      </c>
      <c r="K187" s="24">
        <f t="shared" si="14"/>
        <v>674</v>
      </c>
      <c r="L187" s="18">
        <v>35.08</v>
      </c>
      <c r="M187" s="18">
        <v>4.42</v>
      </c>
      <c r="N187" s="18">
        <v>28.7</v>
      </c>
      <c r="O187" s="19">
        <v>0.53842999999999996</v>
      </c>
      <c r="Q187" s="21">
        <f t="shared" si="15"/>
        <v>362.90181999999999</v>
      </c>
      <c r="R187" s="7">
        <f t="shared" si="16"/>
        <v>3664807.5999999996</v>
      </c>
      <c r="S187" s="8">
        <f t="shared" si="17"/>
        <v>461757.39999999997</v>
      </c>
      <c r="T187" s="8">
        <f t="shared" si="18"/>
        <v>2998289</v>
      </c>
      <c r="U187" s="8">
        <f t="shared" si="19"/>
        <v>56249.782099999997</v>
      </c>
      <c r="V187" s="8">
        <f t="shared" si="20"/>
        <v>37912353.135399997</v>
      </c>
    </row>
    <row r="188" spans="1:22" x14ac:dyDescent="0.4">
      <c r="A188" s="22">
        <v>2016</v>
      </c>
      <c r="B188" s="22" t="s">
        <v>19</v>
      </c>
      <c r="D188" s="22" t="s">
        <v>79</v>
      </c>
      <c r="E188" s="1" t="s">
        <v>44</v>
      </c>
      <c r="F188" s="1" t="s">
        <v>22</v>
      </c>
      <c r="G188" s="28" t="s">
        <v>74</v>
      </c>
      <c r="H188" s="24">
        <v>91569</v>
      </c>
      <c r="I188" s="1">
        <v>184</v>
      </c>
      <c r="J188" s="17">
        <v>155</v>
      </c>
      <c r="K188" s="24">
        <f t="shared" si="14"/>
        <v>590.76774193548385</v>
      </c>
      <c r="L188" s="18">
        <v>35.200000000000003</v>
      </c>
      <c r="M188" s="18">
        <v>4.9000000000000004</v>
      </c>
      <c r="N188" s="18">
        <v>28.6</v>
      </c>
      <c r="O188" s="19">
        <v>0.55010000000000003</v>
      </c>
      <c r="Q188" s="21">
        <f t="shared" si="15"/>
        <v>324.9813348387097</v>
      </c>
      <c r="R188" s="7">
        <f t="shared" si="16"/>
        <v>3223228.8000000003</v>
      </c>
      <c r="S188" s="8">
        <f t="shared" si="17"/>
        <v>448688.10000000003</v>
      </c>
      <c r="T188" s="8">
        <f t="shared" si="18"/>
        <v>2618873.4</v>
      </c>
      <c r="U188" s="8">
        <f t="shared" si="19"/>
        <v>50372.106900000006</v>
      </c>
      <c r="V188" s="8">
        <f t="shared" si="20"/>
        <v>29758215.849845808</v>
      </c>
    </row>
    <row r="189" spans="1:22" x14ac:dyDescent="0.4">
      <c r="A189" s="22">
        <v>2016</v>
      </c>
      <c r="B189" s="22" t="s">
        <v>19</v>
      </c>
      <c r="D189" s="22" t="s">
        <v>79</v>
      </c>
      <c r="E189" s="1" t="s">
        <v>44</v>
      </c>
      <c r="F189" s="1" t="s">
        <v>22</v>
      </c>
      <c r="G189" s="28" t="s">
        <v>74</v>
      </c>
      <c r="H189" s="24">
        <v>90373</v>
      </c>
      <c r="I189" s="1">
        <v>188</v>
      </c>
      <c r="J189" s="17">
        <v>155</v>
      </c>
      <c r="K189" s="24">
        <f t="shared" si="14"/>
        <v>583.05161290322576</v>
      </c>
      <c r="L189" s="18">
        <v>35.15</v>
      </c>
      <c r="M189" s="18">
        <v>3.71</v>
      </c>
      <c r="N189" s="18">
        <v>28.56</v>
      </c>
      <c r="O189" s="19">
        <v>0.55069999999999997</v>
      </c>
      <c r="Q189" s="21">
        <f t="shared" si="15"/>
        <v>321.08652322580645</v>
      </c>
      <c r="R189" s="7">
        <f t="shared" si="16"/>
        <v>3176610.9499999997</v>
      </c>
      <c r="S189" s="8">
        <f t="shared" si="17"/>
        <v>335283.83</v>
      </c>
      <c r="T189" s="8">
        <f t="shared" si="18"/>
        <v>2581052.88</v>
      </c>
      <c r="U189" s="8">
        <f t="shared" si="19"/>
        <v>49768.411099999998</v>
      </c>
      <c r="V189" s="8">
        <f t="shared" si="20"/>
        <v>29017552.363485806</v>
      </c>
    </row>
    <row r="190" spans="1:22" x14ac:dyDescent="0.4">
      <c r="A190" s="22">
        <v>2016</v>
      </c>
      <c r="B190" s="22" t="s">
        <v>19</v>
      </c>
      <c r="D190" s="22" t="s">
        <v>79</v>
      </c>
      <c r="E190" s="1" t="s">
        <v>44</v>
      </c>
      <c r="F190" s="1" t="s">
        <v>22</v>
      </c>
      <c r="G190" s="28" t="s">
        <v>83</v>
      </c>
      <c r="H190" s="24">
        <v>439803</v>
      </c>
      <c r="I190" s="1">
        <v>896</v>
      </c>
      <c r="J190" s="17">
        <v>590</v>
      </c>
      <c r="K190" s="24">
        <f t="shared" si="14"/>
        <v>745.42881355932207</v>
      </c>
      <c r="L190" s="18">
        <v>36.5</v>
      </c>
      <c r="M190" s="18">
        <v>4.87</v>
      </c>
      <c r="N190" s="18">
        <v>30.5</v>
      </c>
      <c r="O190" s="19">
        <v>0.55400000000000005</v>
      </c>
      <c r="Q190" s="21">
        <f t="shared" si="15"/>
        <v>412.96756271186445</v>
      </c>
      <c r="R190" s="7">
        <f t="shared" si="16"/>
        <v>16052809.5</v>
      </c>
      <c r="S190" s="8">
        <f t="shared" si="17"/>
        <v>2141840.61</v>
      </c>
      <c r="T190" s="8">
        <f t="shared" si="18"/>
        <v>13413991.5</v>
      </c>
      <c r="U190" s="8">
        <f t="shared" si="19"/>
        <v>243650.86200000002</v>
      </c>
      <c r="V190" s="8">
        <f t="shared" si="20"/>
        <v>181624372.98336613</v>
      </c>
    </row>
    <row r="191" spans="1:22" x14ac:dyDescent="0.4">
      <c r="A191" s="22">
        <v>2016</v>
      </c>
      <c r="B191" s="22" t="s">
        <v>41</v>
      </c>
      <c r="D191" s="22" t="s">
        <v>79</v>
      </c>
      <c r="E191" s="1" t="s">
        <v>44</v>
      </c>
      <c r="F191" s="1" t="s">
        <v>22</v>
      </c>
      <c r="G191" s="28" t="s">
        <v>83</v>
      </c>
      <c r="H191" s="24">
        <v>113483</v>
      </c>
      <c r="I191" s="1">
        <v>227</v>
      </c>
      <c r="J191" s="17">
        <v>107</v>
      </c>
      <c r="K191" s="24">
        <f t="shared" si="14"/>
        <v>1060.5887850467291</v>
      </c>
      <c r="L191" s="18">
        <v>36.340000000000003</v>
      </c>
      <c r="M191" s="18">
        <v>4.9400000000000004</v>
      </c>
      <c r="N191" s="18">
        <v>31.93</v>
      </c>
      <c r="O191" s="19">
        <v>0.54510000000000003</v>
      </c>
      <c r="Q191" s="21">
        <f t="shared" si="15"/>
        <v>578.12694672897203</v>
      </c>
      <c r="R191" s="7">
        <f t="shared" si="16"/>
        <v>4123972.22</v>
      </c>
      <c r="S191" s="8">
        <f t="shared" si="17"/>
        <v>560606.02</v>
      </c>
      <c r="T191" s="8">
        <f t="shared" si="18"/>
        <v>3623512.19</v>
      </c>
      <c r="U191" s="8">
        <f t="shared" si="19"/>
        <v>61859.583300000006</v>
      </c>
      <c r="V191" s="8">
        <f t="shared" si="20"/>
        <v>65607580.295643933</v>
      </c>
    </row>
    <row r="192" spans="1:22" x14ac:dyDescent="0.4">
      <c r="A192" s="22">
        <v>2016</v>
      </c>
      <c r="B192" s="22" t="s">
        <v>19</v>
      </c>
      <c r="D192" s="22" t="s">
        <v>79</v>
      </c>
      <c r="E192" s="1" t="s">
        <v>44</v>
      </c>
      <c r="F192" s="1" t="s">
        <v>22</v>
      </c>
      <c r="G192" s="28" t="s">
        <v>74</v>
      </c>
      <c r="H192" s="24">
        <v>81565</v>
      </c>
      <c r="I192" s="1">
        <v>165</v>
      </c>
      <c r="J192" s="17">
        <v>155</v>
      </c>
      <c r="K192" s="24">
        <f t="shared" si="14"/>
        <v>526.22580645161293</v>
      </c>
      <c r="L192" s="18">
        <v>35.5</v>
      </c>
      <c r="M192" s="18">
        <v>4.55</v>
      </c>
      <c r="N192" s="18">
        <v>29</v>
      </c>
      <c r="O192" s="19">
        <v>0.55979999999999996</v>
      </c>
      <c r="Q192" s="21">
        <f t="shared" si="15"/>
        <v>294.5812064516129</v>
      </c>
      <c r="R192" s="7">
        <f t="shared" si="16"/>
        <v>2895557.5</v>
      </c>
      <c r="S192" s="8">
        <f t="shared" si="17"/>
        <v>371120.75</v>
      </c>
      <c r="T192" s="8">
        <f t="shared" si="18"/>
        <v>2365385</v>
      </c>
      <c r="U192" s="8">
        <f t="shared" si="19"/>
        <v>45660.087</v>
      </c>
      <c r="V192" s="8">
        <f t="shared" si="20"/>
        <v>24027516.104225807</v>
      </c>
    </row>
    <row r="193" spans="1:22" x14ac:dyDescent="0.4">
      <c r="A193" s="22">
        <v>2016</v>
      </c>
      <c r="B193" s="22" t="s">
        <v>19</v>
      </c>
      <c r="D193" s="22" t="s">
        <v>79</v>
      </c>
      <c r="E193" s="1" t="s">
        <v>44</v>
      </c>
      <c r="F193" s="1" t="s">
        <v>22</v>
      </c>
      <c r="G193" s="28" t="s">
        <v>74</v>
      </c>
      <c r="H193" s="24">
        <v>105915</v>
      </c>
      <c r="I193" s="1">
        <v>212</v>
      </c>
      <c r="J193" s="17">
        <v>298</v>
      </c>
      <c r="K193" s="24">
        <f t="shared" si="14"/>
        <v>355.41946308724835</v>
      </c>
      <c r="L193" s="18">
        <v>34.44</v>
      </c>
      <c r="M193" s="18">
        <v>4.91</v>
      </c>
      <c r="N193" s="18">
        <v>28.83</v>
      </c>
      <c r="O193" s="19">
        <v>0.5292</v>
      </c>
      <c r="Q193" s="21">
        <f t="shared" si="15"/>
        <v>188.08797986577181</v>
      </c>
      <c r="R193" s="7">
        <f t="shared" si="16"/>
        <v>3647712.5999999996</v>
      </c>
      <c r="S193" s="8">
        <f t="shared" si="17"/>
        <v>520042.65</v>
      </c>
      <c r="T193" s="8">
        <f t="shared" si="18"/>
        <v>3053529.4499999997</v>
      </c>
      <c r="U193" s="8">
        <f t="shared" si="19"/>
        <v>56050.218000000001</v>
      </c>
      <c r="V193" s="8">
        <f t="shared" si="20"/>
        <v>19921338.387483221</v>
      </c>
    </row>
    <row r="194" spans="1:22" x14ac:dyDescent="0.4">
      <c r="A194" s="22">
        <v>2016</v>
      </c>
      <c r="B194" s="22" t="s">
        <v>19</v>
      </c>
      <c r="D194" s="22" t="s">
        <v>79</v>
      </c>
      <c r="E194" s="1" t="s">
        <v>44</v>
      </c>
      <c r="F194" s="1" t="s">
        <v>24</v>
      </c>
      <c r="G194" s="28" t="s">
        <v>84</v>
      </c>
      <c r="H194" s="24">
        <v>69249</v>
      </c>
      <c r="I194" s="1">
        <v>141</v>
      </c>
      <c r="J194" s="17">
        <v>114</v>
      </c>
      <c r="K194" s="24">
        <f t="shared" si="14"/>
        <v>607.4473684210526</v>
      </c>
      <c r="L194" s="18">
        <v>35.799999999999997</v>
      </c>
      <c r="M194" s="18">
        <v>4.9800000000000004</v>
      </c>
      <c r="N194" s="18">
        <v>31.3</v>
      </c>
      <c r="O194" s="19">
        <v>0.55089999999999995</v>
      </c>
      <c r="Q194" s="21">
        <f t="shared" si="15"/>
        <v>334.64275526315782</v>
      </c>
      <c r="R194" s="7">
        <f t="shared" si="16"/>
        <v>2479114.1999999997</v>
      </c>
      <c r="S194" s="8">
        <f t="shared" si="17"/>
        <v>344860.02</v>
      </c>
      <c r="T194" s="8">
        <f t="shared" si="18"/>
        <v>2167493.7000000002</v>
      </c>
      <c r="U194" s="8">
        <f t="shared" si="19"/>
        <v>38149.274099999995</v>
      </c>
      <c r="V194" s="8">
        <f t="shared" si="20"/>
        <v>23173676.159218416</v>
      </c>
    </row>
    <row r="195" spans="1:22" x14ac:dyDescent="0.4">
      <c r="A195" s="22">
        <v>2016</v>
      </c>
      <c r="B195" s="22" t="s">
        <v>21</v>
      </c>
      <c r="D195" s="22" t="s">
        <v>79</v>
      </c>
      <c r="E195" s="1" t="s">
        <v>44</v>
      </c>
      <c r="F195" s="1" t="s">
        <v>34</v>
      </c>
      <c r="G195" s="28" t="s">
        <v>83</v>
      </c>
      <c r="H195" s="24">
        <v>91334</v>
      </c>
      <c r="I195" s="1">
        <v>201</v>
      </c>
      <c r="J195" s="17">
        <v>90</v>
      </c>
      <c r="K195" s="24">
        <f t="shared" ref="K195:K258" si="21">IF(J195="",0,H195/J195)</f>
        <v>1014.8222222222222</v>
      </c>
      <c r="L195" s="18">
        <v>35.6</v>
      </c>
      <c r="M195" s="18">
        <v>4.63</v>
      </c>
      <c r="N195" s="18">
        <v>30.2</v>
      </c>
      <c r="O195" s="19">
        <v>0.53690000000000004</v>
      </c>
      <c r="Q195" s="21">
        <f t="shared" ref="Q195:Q258" si="22">IF(J195="",0,O195*H195/J195)</f>
        <v>544.85805111111108</v>
      </c>
      <c r="R195" s="7">
        <f t="shared" ref="R195:R258" si="23">$H195*L195</f>
        <v>3251490.4</v>
      </c>
      <c r="S195" s="8">
        <f t="shared" ref="S195:S258" si="24">$H195*M195</f>
        <v>422876.42</v>
      </c>
      <c r="T195" s="8">
        <f t="shared" ref="T195:T258" si="25">$H195*N195</f>
        <v>2758286.8</v>
      </c>
      <c r="U195" s="8">
        <f t="shared" ref="U195:U258" si="26">$H195*O195</f>
        <v>49037.224600000001</v>
      </c>
      <c r="V195" s="8">
        <f t="shared" ref="V195:V258" si="27">$H195*Q195</f>
        <v>49764065.240182221</v>
      </c>
    </row>
    <row r="196" spans="1:22" x14ac:dyDescent="0.4">
      <c r="A196" s="22">
        <v>2016</v>
      </c>
      <c r="B196" s="22" t="s">
        <v>41</v>
      </c>
      <c r="D196" s="22" t="s">
        <v>79</v>
      </c>
      <c r="E196" s="1" t="s">
        <v>44</v>
      </c>
      <c r="F196" s="1" t="s">
        <v>18</v>
      </c>
      <c r="G196" s="28" t="s">
        <v>82</v>
      </c>
      <c r="H196" s="24">
        <v>169213</v>
      </c>
      <c r="I196" s="1">
        <v>341</v>
      </c>
      <c r="J196" s="17">
        <v>120</v>
      </c>
      <c r="K196" s="24">
        <f t="shared" si="21"/>
        <v>1410.1083333333333</v>
      </c>
      <c r="L196" s="18">
        <v>35.840000000000003</v>
      </c>
      <c r="M196" s="18">
        <v>4.4800000000000004</v>
      </c>
      <c r="N196" s="18">
        <v>32.06</v>
      </c>
      <c r="O196" s="19">
        <v>0.56145500000000004</v>
      </c>
      <c r="Q196" s="21">
        <f t="shared" si="22"/>
        <v>791.71237429166672</v>
      </c>
      <c r="R196" s="7">
        <f t="shared" si="23"/>
        <v>6064593.9200000009</v>
      </c>
      <c r="S196" s="8">
        <f t="shared" si="24"/>
        <v>758074.24000000011</v>
      </c>
      <c r="T196" s="8">
        <f t="shared" si="25"/>
        <v>5424968.7800000003</v>
      </c>
      <c r="U196" s="8">
        <f t="shared" si="26"/>
        <v>95005.484915000008</v>
      </c>
      <c r="V196" s="8">
        <f t="shared" si="27"/>
        <v>133968025.99101581</v>
      </c>
    </row>
    <row r="197" spans="1:22" x14ac:dyDescent="0.4">
      <c r="A197" s="22">
        <v>2016</v>
      </c>
      <c r="B197" s="22" t="s">
        <v>41</v>
      </c>
      <c r="C197" s="23">
        <v>3.4</v>
      </c>
      <c r="D197" s="22" t="s">
        <v>78</v>
      </c>
      <c r="E197" s="1" t="s">
        <v>44</v>
      </c>
      <c r="F197" s="1" t="s">
        <v>18</v>
      </c>
      <c r="G197" s="28" t="s">
        <v>82</v>
      </c>
      <c r="H197" s="24">
        <v>133073</v>
      </c>
      <c r="I197" s="1">
        <v>267</v>
      </c>
      <c r="J197" s="17">
        <v>95</v>
      </c>
      <c r="K197" s="24">
        <f t="shared" si="21"/>
        <v>1400.7684210526315</v>
      </c>
      <c r="L197" s="18">
        <v>35.630000000000003</v>
      </c>
      <c r="M197" s="18">
        <v>4.96</v>
      </c>
      <c r="N197" s="18">
        <v>32.299999999999997</v>
      </c>
      <c r="O197" s="19">
        <v>0.530474</v>
      </c>
      <c r="Q197" s="21">
        <f t="shared" si="22"/>
        <v>743.07122738947373</v>
      </c>
      <c r="R197" s="7">
        <f t="shared" si="23"/>
        <v>4741390.99</v>
      </c>
      <c r="S197" s="8">
        <f t="shared" si="24"/>
        <v>660042.07999999996</v>
      </c>
      <c r="T197" s="8">
        <f t="shared" si="25"/>
        <v>4298257.8999999994</v>
      </c>
      <c r="U197" s="8">
        <f t="shared" si="26"/>
        <v>70591.766602000003</v>
      </c>
      <c r="V197" s="8">
        <f t="shared" si="27"/>
        <v>98882717.442399442</v>
      </c>
    </row>
    <row r="198" spans="1:22" x14ac:dyDescent="0.4">
      <c r="A198" s="22">
        <v>2016</v>
      </c>
      <c r="B198" s="22" t="s">
        <v>21</v>
      </c>
      <c r="D198" s="22" t="s">
        <v>79</v>
      </c>
      <c r="E198" s="1" t="s">
        <v>44</v>
      </c>
      <c r="F198" s="1" t="s">
        <v>34</v>
      </c>
      <c r="G198" s="28" t="s">
        <v>83</v>
      </c>
      <c r="H198" s="24">
        <v>134782</v>
      </c>
      <c r="I198" s="1">
        <v>281</v>
      </c>
      <c r="J198" s="17">
        <v>140</v>
      </c>
      <c r="K198" s="24">
        <f t="shared" si="21"/>
        <v>962.7285714285714</v>
      </c>
      <c r="L198" s="18">
        <v>36.5</v>
      </c>
      <c r="M198" s="18">
        <v>4.41</v>
      </c>
      <c r="N198" s="18">
        <v>32.4</v>
      </c>
      <c r="O198" s="19">
        <v>0.56130000000000002</v>
      </c>
      <c r="Q198" s="21">
        <f t="shared" si="22"/>
        <v>540.37954714285718</v>
      </c>
      <c r="R198" s="7">
        <f t="shared" si="23"/>
        <v>4919543</v>
      </c>
      <c r="S198" s="8">
        <f t="shared" si="24"/>
        <v>594388.62</v>
      </c>
      <c r="T198" s="8">
        <f t="shared" si="25"/>
        <v>4366936.8</v>
      </c>
      <c r="U198" s="8">
        <f t="shared" si="26"/>
        <v>75653.136599999998</v>
      </c>
      <c r="V198" s="8">
        <f t="shared" si="27"/>
        <v>72833436.123008579</v>
      </c>
    </row>
    <row r="199" spans="1:22" x14ac:dyDescent="0.4">
      <c r="A199" s="22">
        <v>2016</v>
      </c>
      <c r="B199" s="22" t="s">
        <v>41</v>
      </c>
      <c r="D199" s="22" t="s">
        <v>78</v>
      </c>
      <c r="E199" s="1" t="s">
        <v>44</v>
      </c>
      <c r="F199" s="1" t="s">
        <v>18</v>
      </c>
      <c r="G199" s="28" t="s">
        <v>82</v>
      </c>
      <c r="H199" s="24">
        <v>641263</v>
      </c>
      <c r="I199" s="1">
        <v>1319</v>
      </c>
      <c r="J199" s="17">
        <v>460</v>
      </c>
      <c r="K199" s="24">
        <f t="shared" si="21"/>
        <v>1394.05</v>
      </c>
      <c r="L199" s="18">
        <v>35.42</v>
      </c>
      <c r="M199" s="18">
        <v>4.29</v>
      </c>
      <c r="N199" s="18">
        <v>31.83</v>
      </c>
      <c r="O199" s="19">
        <v>0.56699999999999995</v>
      </c>
      <c r="Q199" s="21">
        <f t="shared" si="22"/>
        <v>790.42634999999996</v>
      </c>
      <c r="R199" s="7">
        <f t="shared" si="23"/>
        <v>22713535.460000001</v>
      </c>
      <c r="S199" s="8">
        <f t="shared" si="24"/>
        <v>2751018.27</v>
      </c>
      <c r="T199" s="8">
        <f t="shared" si="25"/>
        <v>20411401.289999999</v>
      </c>
      <c r="U199" s="8">
        <f t="shared" si="26"/>
        <v>363596.12099999998</v>
      </c>
      <c r="V199" s="8">
        <f t="shared" si="27"/>
        <v>506871172.48004997</v>
      </c>
    </row>
    <row r="200" spans="1:22" x14ac:dyDescent="0.4">
      <c r="A200" s="22">
        <v>2016</v>
      </c>
      <c r="B200" s="22" t="s">
        <v>41</v>
      </c>
      <c r="D200" s="22" t="s">
        <v>78</v>
      </c>
      <c r="E200" s="1" t="s">
        <v>66</v>
      </c>
      <c r="F200" s="1" t="s">
        <v>70</v>
      </c>
      <c r="G200" s="28" t="s">
        <v>75</v>
      </c>
      <c r="H200" s="24">
        <v>112238</v>
      </c>
      <c r="I200" s="1">
        <v>227</v>
      </c>
      <c r="J200" s="17">
        <v>60</v>
      </c>
      <c r="K200" s="24">
        <f t="shared" si="21"/>
        <v>1870.6333333333334</v>
      </c>
      <c r="L200" s="18">
        <v>36.89</v>
      </c>
      <c r="M200" s="18">
        <v>4.72</v>
      </c>
      <c r="N200" s="18">
        <v>28.32</v>
      </c>
      <c r="O200" s="19">
        <v>0.57072999999999996</v>
      </c>
      <c r="Q200" s="21">
        <f t="shared" si="22"/>
        <v>1067.6265623333334</v>
      </c>
      <c r="R200" s="7">
        <f t="shared" si="23"/>
        <v>4140459.82</v>
      </c>
      <c r="S200" s="8">
        <f t="shared" si="24"/>
        <v>529763.36</v>
      </c>
      <c r="T200" s="8">
        <f t="shared" si="25"/>
        <v>3178580.16</v>
      </c>
      <c r="U200" s="8">
        <f t="shared" si="26"/>
        <v>64057.593739999997</v>
      </c>
      <c r="V200" s="8">
        <f t="shared" si="27"/>
        <v>119828270.10316867</v>
      </c>
    </row>
    <row r="201" spans="1:22" x14ac:dyDescent="0.4">
      <c r="A201" s="22">
        <v>2016</v>
      </c>
      <c r="B201" s="22" t="s">
        <v>41</v>
      </c>
      <c r="D201" s="22" t="s">
        <v>78</v>
      </c>
      <c r="E201" s="1" t="s">
        <v>66</v>
      </c>
      <c r="F201" s="1" t="s">
        <v>70</v>
      </c>
      <c r="G201" s="28" t="s">
        <v>75</v>
      </c>
      <c r="H201" s="24">
        <v>105942</v>
      </c>
      <c r="I201" s="1">
        <v>211</v>
      </c>
      <c r="J201" s="17">
        <v>60</v>
      </c>
      <c r="K201" s="24">
        <f t="shared" si="21"/>
        <v>1765.7</v>
      </c>
      <c r="L201" s="18">
        <v>36.340000000000003</v>
      </c>
      <c r="M201" s="18">
        <v>4.7300000000000004</v>
      </c>
      <c r="N201" s="18">
        <v>28.02</v>
      </c>
      <c r="O201" s="19">
        <v>0.56759599999999999</v>
      </c>
      <c r="Q201" s="21">
        <f t="shared" si="22"/>
        <v>1002.2042571999999</v>
      </c>
      <c r="R201" s="7">
        <f t="shared" si="23"/>
        <v>3849932.2800000003</v>
      </c>
      <c r="S201" s="8">
        <f t="shared" si="24"/>
        <v>501105.66000000003</v>
      </c>
      <c r="T201" s="8">
        <f t="shared" si="25"/>
        <v>2968494.84</v>
      </c>
      <c r="U201" s="8">
        <f t="shared" si="26"/>
        <v>60132.255431999998</v>
      </c>
      <c r="V201" s="8">
        <f t="shared" si="27"/>
        <v>106175523.41628239</v>
      </c>
    </row>
    <row r="202" spans="1:22" x14ac:dyDescent="0.4">
      <c r="A202" s="22">
        <v>2016</v>
      </c>
      <c r="B202" s="22" t="s">
        <v>41</v>
      </c>
      <c r="D202" s="22" t="s">
        <v>78</v>
      </c>
      <c r="E202" s="1" t="s">
        <v>66</v>
      </c>
      <c r="F202" s="1" t="s">
        <v>70</v>
      </c>
      <c r="G202" s="28" t="s">
        <v>75</v>
      </c>
      <c r="H202" s="24">
        <v>107015</v>
      </c>
      <c r="I202" s="1">
        <v>219</v>
      </c>
      <c r="J202" s="17">
        <v>80</v>
      </c>
      <c r="K202" s="24">
        <f t="shared" si="21"/>
        <v>1337.6875</v>
      </c>
      <c r="L202" s="18">
        <v>36.15</v>
      </c>
      <c r="M202" s="18">
        <v>4.5</v>
      </c>
      <c r="N202" s="18">
        <v>27.98</v>
      </c>
      <c r="O202" s="19">
        <v>0.56910000000000005</v>
      </c>
      <c r="Q202" s="21">
        <f t="shared" si="22"/>
        <v>761.2779562500001</v>
      </c>
      <c r="R202" s="7">
        <f t="shared" si="23"/>
        <v>3868592.25</v>
      </c>
      <c r="S202" s="8">
        <f t="shared" si="24"/>
        <v>481567.5</v>
      </c>
      <c r="T202" s="8">
        <f t="shared" si="25"/>
        <v>2994279.7</v>
      </c>
      <c r="U202" s="8">
        <f t="shared" si="26"/>
        <v>60902.236500000006</v>
      </c>
      <c r="V202" s="8">
        <f t="shared" si="27"/>
        <v>81468160.488093764</v>
      </c>
    </row>
    <row r="203" spans="1:22" x14ac:dyDescent="0.4">
      <c r="A203" s="22">
        <v>2016</v>
      </c>
      <c r="B203" s="22" t="s">
        <v>41</v>
      </c>
      <c r="D203" s="22" t="s">
        <v>78</v>
      </c>
      <c r="E203" s="1" t="s">
        <v>44</v>
      </c>
      <c r="F203" s="1" t="s">
        <v>18</v>
      </c>
      <c r="G203" s="28" t="s">
        <v>82</v>
      </c>
      <c r="H203" s="24">
        <v>37210</v>
      </c>
      <c r="I203" s="1">
        <v>77</v>
      </c>
      <c r="J203" s="17">
        <v>28</v>
      </c>
      <c r="K203" s="24">
        <f t="shared" si="21"/>
        <v>1328.9285714285713</v>
      </c>
      <c r="L203" s="18">
        <v>35.78</v>
      </c>
      <c r="M203" s="18">
        <v>3.94</v>
      </c>
      <c r="N203" s="18">
        <v>30.91</v>
      </c>
      <c r="O203" s="19">
        <v>0.54830000000000001</v>
      </c>
      <c r="Q203" s="21">
        <f t="shared" si="22"/>
        <v>728.65153571428561</v>
      </c>
      <c r="R203" s="7">
        <f t="shared" si="23"/>
        <v>1331373.8</v>
      </c>
      <c r="S203" s="8">
        <f t="shared" si="24"/>
        <v>146607.4</v>
      </c>
      <c r="T203" s="8">
        <f t="shared" si="25"/>
        <v>1150161.1000000001</v>
      </c>
      <c r="U203" s="8">
        <f t="shared" si="26"/>
        <v>20402.242999999999</v>
      </c>
      <c r="V203" s="8">
        <f t="shared" si="27"/>
        <v>27113123.643928569</v>
      </c>
    </row>
    <row r="204" spans="1:22" x14ac:dyDescent="0.4">
      <c r="A204" s="22">
        <v>2016</v>
      </c>
      <c r="B204" s="22" t="s">
        <v>41</v>
      </c>
      <c r="D204" s="22" t="s">
        <v>78</v>
      </c>
      <c r="E204" s="1" t="s">
        <v>44</v>
      </c>
      <c r="F204" s="1" t="s">
        <v>18</v>
      </c>
      <c r="G204" s="28" t="s">
        <v>84</v>
      </c>
      <c r="H204" s="24">
        <v>221031</v>
      </c>
      <c r="I204" s="1">
        <v>451</v>
      </c>
      <c r="J204" s="17">
        <v>120</v>
      </c>
      <c r="K204" s="24">
        <f t="shared" si="21"/>
        <v>1841.925</v>
      </c>
      <c r="L204" s="18">
        <v>37.58</v>
      </c>
      <c r="M204" s="18">
        <v>3.99</v>
      </c>
      <c r="N204" s="18">
        <v>32.28</v>
      </c>
      <c r="O204" s="19">
        <v>0.5776</v>
      </c>
      <c r="Q204" s="21">
        <f t="shared" si="22"/>
        <v>1063.89588</v>
      </c>
      <c r="R204" s="7">
        <f t="shared" si="23"/>
        <v>8306344.9799999995</v>
      </c>
      <c r="S204" s="8">
        <f t="shared" si="24"/>
        <v>881913.69000000006</v>
      </c>
      <c r="T204" s="8">
        <f t="shared" si="25"/>
        <v>7134880.6800000006</v>
      </c>
      <c r="U204" s="8">
        <f t="shared" si="26"/>
        <v>127667.5056</v>
      </c>
      <c r="V204" s="8">
        <f t="shared" si="27"/>
        <v>235153970.25228</v>
      </c>
    </row>
    <row r="205" spans="1:22" x14ac:dyDescent="0.4">
      <c r="A205" s="22">
        <v>2016</v>
      </c>
      <c r="B205" s="22" t="s">
        <v>41</v>
      </c>
      <c r="D205" s="22" t="s">
        <v>78</v>
      </c>
      <c r="E205" s="1" t="s">
        <v>66</v>
      </c>
      <c r="F205" s="1" t="s">
        <v>70</v>
      </c>
      <c r="G205" s="28" t="s">
        <v>75</v>
      </c>
      <c r="H205" s="24">
        <v>45480</v>
      </c>
      <c r="I205" s="1">
        <v>92</v>
      </c>
      <c r="J205" s="17">
        <v>50</v>
      </c>
      <c r="K205" s="24">
        <f t="shared" si="21"/>
        <v>909.6</v>
      </c>
      <c r="L205" s="18">
        <v>34.479999999999997</v>
      </c>
      <c r="M205" s="18">
        <v>4.7300000000000004</v>
      </c>
      <c r="N205" s="18">
        <v>27.19</v>
      </c>
      <c r="O205" s="19">
        <v>0.53759999999999997</v>
      </c>
      <c r="Q205" s="21">
        <f t="shared" si="22"/>
        <v>489.00095999999996</v>
      </c>
      <c r="R205" s="7">
        <f t="shared" si="23"/>
        <v>1568150.4</v>
      </c>
      <c r="S205" s="8">
        <f t="shared" si="24"/>
        <v>215120.40000000002</v>
      </c>
      <c r="T205" s="8">
        <f t="shared" si="25"/>
        <v>1236601.2</v>
      </c>
      <c r="U205" s="8">
        <f t="shared" si="26"/>
        <v>24450.047999999999</v>
      </c>
      <c r="V205" s="8">
        <f t="shared" si="27"/>
        <v>22239763.660799999</v>
      </c>
    </row>
    <row r="206" spans="1:22" x14ac:dyDescent="0.4">
      <c r="A206" s="22">
        <v>2016</v>
      </c>
      <c r="B206" s="22" t="s">
        <v>41</v>
      </c>
      <c r="D206" s="22" t="s">
        <v>79</v>
      </c>
      <c r="E206" s="1" t="s">
        <v>44</v>
      </c>
      <c r="F206" s="1" t="s">
        <v>103</v>
      </c>
      <c r="G206" s="28" t="s">
        <v>75</v>
      </c>
      <c r="H206" s="24">
        <v>68611</v>
      </c>
      <c r="I206" s="1">
        <v>137</v>
      </c>
      <c r="J206" s="17">
        <v>38.799999999999997</v>
      </c>
      <c r="K206" s="24">
        <f t="shared" si="21"/>
        <v>1768.3247422680413</v>
      </c>
      <c r="L206" s="18">
        <v>36.9</v>
      </c>
      <c r="M206" s="18">
        <v>4.05</v>
      </c>
      <c r="N206" s="18">
        <v>27.8</v>
      </c>
      <c r="O206" s="19">
        <v>0.56559999999999999</v>
      </c>
      <c r="Q206" s="21">
        <f t="shared" si="22"/>
        <v>1000.1644742268043</v>
      </c>
      <c r="R206" s="7">
        <f t="shared" si="23"/>
        <v>2531745.9</v>
      </c>
      <c r="S206" s="8">
        <f t="shared" si="24"/>
        <v>277874.55</v>
      </c>
      <c r="T206" s="8">
        <f t="shared" si="25"/>
        <v>1907385.8</v>
      </c>
      <c r="U206" s="8">
        <f t="shared" si="26"/>
        <v>38806.381600000001</v>
      </c>
      <c r="V206" s="8">
        <f t="shared" si="27"/>
        <v>68622284.741175264</v>
      </c>
    </row>
    <row r="207" spans="1:22" x14ac:dyDescent="0.4">
      <c r="A207" s="22">
        <v>2016</v>
      </c>
      <c r="B207" s="22" t="s">
        <v>49</v>
      </c>
      <c r="C207" s="23">
        <v>1</v>
      </c>
      <c r="D207" s="22" t="s">
        <v>79</v>
      </c>
      <c r="E207" s="1" t="s">
        <v>44</v>
      </c>
      <c r="F207" s="1" t="s">
        <v>18</v>
      </c>
      <c r="G207" s="28" t="s">
        <v>82</v>
      </c>
      <c r="H207" s="24">
        <v>78433</v>
      </c>
      <c r="I207" s="1">
        <v>159</v>
      </c>
      <c r="J207" s="17">
        <v>60</v>
      </c>
      <c r="K207" s="24">
        <f t="shared" si="21"/>
        <v>1307.2166666666667</v>
      </c>
      <c r="L207" s="18">
        <v>36.1</v>
      </c>
      <c r="M207" s="18">
        <v>4.5999999999999996</v>
      </c>
      <c r="N207" s="18">
        <v>32</v>
      </c>
      <c r="O207" s="19">
        <v>0.5655</v>
      </c>
      <c r="Q207" s="21">
        <f t="shared" si="22"/>
        <v>739.23102499999993</v>
      </c>
      <c r="R207" s="7">
        <f t="shared" si="23"/>
        <v>2831431.3000000003</v>
      </c>
      <c r="S207" s="8">
        <f t="shared" si="24"/>
        <v>360791.8</v>
      </c>
      <c r="T207" s="8">
        <f t="shared" si="25"/>
        <v>2509856</v>
      </c>
      <c r="U207" s="8">
        <f t="shared" si="26"/>
        <v>44353.861499999999</v>
      </c>
      <c r="V207" s="8">
        <f t="shared" si="27"/>
        <v>57980106.983824998</v>
      </c>
    </row>
    <row r="208" spans="1:22" x14ac:dyDescent="0.4">
      <c r="A208" s="30">
        <v>2016</v>
      </c>
      <c r="B208" s="30" t="s">
        <v>41</v>
      </c>
      <c r="D208" s="22" t="s">
        <v>79</v>
      </c>
      <c r="E208" s="1" t="s">
        <v>44</v>
      </c>
      <c r="F208" s="1" t="s">
        <v>18</v>
      </c>
      <c r="G208" s="28" t="s">
        <v>82</v>
      </c>
      <c r="H208" s="24">
        <v>147309</v>
      </c>
      <c r="I208" s="1">
        <v>296</v>
      </c>
      <c r="J208" s="17">
        <v>117</v>
      </c>
      <c r="K208" s="24">
        <f t="shared" si="21"/>
        <v>1259.051282051282</v>
      </c>
      <c r="L208" s="18">
        <v>35.39</v>
      </c>
      <c r="M208" s="18">
        <v>4.71</v>
      </c>
      <c r="N208" s="18">
        <v>31.69</v>
      </c>
      <c r="O208" s="19">
        <v>0.54200000000000004</v>
      </c>
      <c r="Q208" s="21">
        <f t="shared" si="22"/>
        <v>682.40579487179491</v>
      </c>
      <c r="R208" s="7">
        <f t="shared" si="23"/>
        <v>5213265.51</v>
      </c>
      <c r="S208" s="8">
        <f t="shared" si="24"/>
        <v>693825.39</v>
      </c>
      <c r="T208" s="8">
        <f t="shared" si="25"/>
        <v>4668222.21</v>
      </c>
      <c r="U208" s="8">
        <f t="shared" si="26"/>
        <v>79841.478000000003</v>
      </c>
      <c r="V208" s="8">
        <f t="shared" si="27"/>
        <v>100524515.23676923</v>
      </c>
    </row>
    <row r="209" spans="1:22" x14ac:dyDescent="0.4">
      <c r="A209" s="22">
        <v>2016</v>
      </c>
      <c r="B209" s="22" t="s">
        <v>19</v>
      </c>
      <c r="D209" s="22" t="s">
        <v>79</v>
      </c>
      <c r="E209" s="1" t="s">
        <v>44</v>
      </c>
      <c r="F209" s="1" t="s">
        <v>24</v>
      </c>
      <c r="G209" s="28" t="s">
        <v>82</v>
      </c>
      <c r="H209" s="24">
        <v>9928</v>
      </c>
      <c r="I209" s="1">
        <v>20</v>
      </c>
      <c r="J209" s="17">
        <v>6.5</v>
      </c>
      <c r="K209" s="24">
        <f t="shared" si="21"/>
        <v>1527.3846153846155</v>
      </c>
      <c r="L209" s="18">
        <v>35.799999999999997</v>
      </c>
      <c r="M209" s="18">
        <v>4.07</v>
      </c>
      <c r="N209" s="18">
        <v>31.9</v>
      </c>
      <c r="O209" s="19">
        <v>0.56340000000000001</v>
      </c>
      <c r="Q209" s="21">
        <f t="shared" si="22"/>
        <v>860.52849230769232</v>
      </c>
      <c r="R209" s="7">
        <f t="shared" si="23"/>
        <v>355422.39999999997</v>
      </c>
      <c r="S209" s="8">
        <f t="shared" si="24"/>
        <v>40406.960000000006</v>
      </c>
      <c r="T209" s="8">
        <f t="shared" si="25"/>
        <v>316703.2</v>
      </c>
      <c r="U209" s="8">
        <f t="shared" si="26"/>
        <v>5593.4351999999999</v>
      </c>
      <c r="V209" s="8">
        <f t="shared" si="27"/>
        <v>8543326.8716307692</v>
      </c>
    </row>
    <row r="210" spans="1:22" x14ac:dyDescent="0.4">
      <c r="A210" s="22">
        <v>2016</v>
      </c>
      <c r="B210" s="22" t="s">
        <v>19</v>
      </c>
      <c r="D210" s="22" t="s">
        <v>79</v>
      </c>
      <c r="E210" s="1" t="s">
        <v>44</v>
      </c>
      <c r="F210" s="1" t="s">
        <v>24</v>
      </c>
      <c r="G210" s="28" t="s">
        <v>82</v>
      </c>
      <c r="H210" s="24">
        <v>114076</v>
      </c>
      <c r="I210" s="1">
        <v>224</v>
      </c>
      <c r="J210" s="17">
        <v>160</v>
      </c>
      <c r="K210" s="24">
        <f t="shared" si="21"/>
        <v>712.97500000000002</v>
      </c>
      <c r="L210" s="18">
        <v>34.799999999999997</v>
      </c>
      <c r="M210" s="18">
        <v>4.96</v>
      </c>
      <c r="N210" s="18">
        <v>29.9</v>
      </c>
      <c r="O210" s="19">
        <v>0.53380000000000005</v>
      </c>
      <c r="Q210" s="21">
        <f t="shared" si="22"/>
        <v>380.58605500000004</v>
      </c>
      <c r="R210" s="7">
        <f t="shared" si="23"/>
        <v>3969844.8</v>
      </c>
      <c r="S210" s="8">
        <f t="shared" si="24"/>
        <v>565816.96</v>
      </c>
      <c r="T210" s="8">
        <f t="shared" si="25"/>
        <v>3410872.4</v>
      </c>
      <c r="U210" s="8">
        <f t="shared" si="26"/>
        <v>60893.768800000005</v>
      </c>
      <c r="V210" s="8">
        <f t="shared" si="27"/>
        <v>43415734.810180008</v>
      </c>
    </row>
    <row r="211" spans="1:22" x14ac:dyDescent="0.4">
      <c r="A211" s="22">
        <v>2016</v>
      </c>
      <c r="B211" s="22" t="s">
        <v>49</v>
      </c>
      <c r="C211" s="23">
        <v>1</v>
      </c>
      <c r="D211" s="22" t="s">
        <v>78</v>
      </c>
      <c r="E211" s="1" t="s">
        <v>44</v>
      </c>
      <c r="F211" s="1" t="s">
        <v>18</v>
      </c>
      <c r="G211" s="28" t="s">
        <v>82</v>
      </c>
      <c r="H211" s="24">
        <v>74030</v>
      </c>
      <c r="I211" s="1">
        <v>155</v>
      </c>
      <c r="J211" s="17">
        <v>60</v>
      </c>
      <c r="K211" s="24">
        <f t="shared" si="21"/>
        <v>1233.8333333333333</v>
      </c>
      <c r="L211" s="18">
        <v>36.56</v>
      </c>
      <c r="M211" s="18">
        <v>4.43</v>
      </c>
      <c r="N211" s="18">
        <v>33.53</v>
      </c>
      <c r="O211" s="19">
        <v>0.57499999999999996</v>
      </c>
      <c r="Q211" s="21">
        <f t="shared" si="22"/>
        <v>709.45416666666665</v>
      </c>
      <c r="R211" s="7">
        <f t="shared" si="23"/>
        <v>2706536.8000000003</v>
      </c>
      <c r="S211" s="8">
        <f t="shared" si="24"/>
        <v>327952.89999999997</v>
      </c>
      <c r="T211" s="8">
        <f t="shared" si="25"/>
        <v>2482225.9</v>
      </c>
      <c r="U211" s="8">
        <f t="shared" si="26"/>
        <v>42567.25</v>
      </c>
      <c r="V211" s="8">
        <f t="shared" si="27"/>
        <v>52520891.958333336</v>
      </c>
    </row>
    <row r="212" spans="1:22" x14ac:dyDescent="0.4">
      <c r="A212" s="22">
        <v>2016</v>
      </c>
      <c r="B212" s="22" t="s">
        <v>19</v>
      </c>
      <c r="D212" s="22" t="s">
        <v>79</v>
      </c>
      <c r="E212" s="1" t="s">
        <v>44</v>
      </c>
      <c r="F212" s="1" t="s">
        <v>27</v>
      </c>
      <c r="G212" s="28" t="s">
        <v>82</v>
      </c>
      <c r="H212" s="24">
        <v>117361</v>
      </c>
      <c r="I212" s="1">
        <v>239</v>
      </c>
      <c r="J212" s="17">
        <v>145</v>
      </c>
      <c r="K212" s="24">
        <f t="shared" si="21"/>
        <v>809.3862068965517</v>
      </c>
      <c r="L212" s="18">
        <v>35.6</v>
      </c>
      <c r="M212" s="18">
        <v>5.0199999999999996</v>
      </c>
      <c r="N212" s="18">
        <v>31.7</v>
      </c>
      <c r="O212" s="19">
        <v>0.53949999999999998</v>
      </c>
      <c r="Q212" s="21">
        <f t="shared" si="22"/>
        <v>436.66385862068967</v>
      </c>
      <c r="R212" s="7">
        <f t="shared" si="23"/>
        <v>4178051.6</v>
      </c>
      <c r="S212" s="8">
        <f t="shared" si="24"/>
        <v>589152.22</v>
      </c>
      <c r="T212" s="8">
        <f t="shared" si="25"/>
        <v>3720343.6999999997</v>
      </c>
      <c r="U212" s="8">
        <f t="shared" si="26"/>
        <v>63316.2595</v>
      </c>
      <c r="V212" s="8">
        <f t="shared" si="27"/>
        <v>51247307.111582763</v>
      </c>
    </row>
    <row r="213" spans="1:22" x14ac:dyDescent="0.4">
      <c r="A213" s="22">
        <v>2016</v>
      </c>
      <c r="B213" s="22" t="s">
        <v>19</v>
      </c>
      <c r="D213" s="22" t="s">
        <v>79</v>
      </c>
      <c r="E213" s="1" t="s">
        <v>44</v>
      </c>
      <c r="F213" s="1" t="s">
        <v>30</v>
      </c>
      <c r="G213" s="28" t="s">
        <v>82</v>
      </c>
      <c r="H213" s="24">
        <v>132366</v>
      </c>
      <c r="I213" s="1">
        <v>267</v>
      </c>
      <c r="J213" s="17">
        <v>134.6</v>
      </c>
      <c r="K213" s="24">
        <f t="shared" si="21"/>
        <v>983.40267459138192</v>
      </c>
      <c r="L213" s="18">
        <v>35.65</v>
      </c>
      <c r="M213" s="18">
        <v>4.54</v>
      </c>
      <c r="N213" s="18">
        <v>31.86</v>
      </c>
      <c r="O213" s="19">
        <v>0.55979999999999996</v>
      </c>
      <c r="Q213" s="21">
        <f t="shared" si="22"/>
        <v>550.5088172362556</v>
      </c>
      <c r="R213" s="7">
        <f t="shared" si="23"/>
        <v>4718847.8999999994</v>
      </c>
      <c r="S213" s="8">
        <f t="shared" si="24"/>
        <v>600941.64</v>
      </c>
      <c r="T213" s="8">
        <f t="shared" si="25"/>
        <v>4217180.76</v>
      </c>
      <c r="U213" s="8">
        <f t="shared" si="26"/>
        <v>74098.486799999999</v>
      </c>
      <c r="V213" s="8">
        <f t="shared" si="27"/>
        <v>72868650.102294207</v>
      </c>
    </row>
    <row r="214" spans="1:22" x14ac:dyDescent="0.4">
      <c r="A214" s="22">
        <v>2016</v>
      </c>
      <c r="B214" s="22" t="s">
        <v>19</v>
      </c>
      <c r="D214" s="22" t="s">
        <v>79</v>
      </c>
      <c r="E214" s="1" t="s">
        <v>44</v>
      </c>
      <c r="F214" s="1" t="s">
        <v>30</v>
      </c>
      <c r="G214" s="28" t="s">
        <v>82</v>
      </c>
      <c r="H214" s="24">
        <v>66918</v>
      </c>
      <c r="I214" s="1">
        <v>136</v>
      </c>
      <c r="J214" s="17">
        <v>75</v>
      </c>
      <c r="K214" s="24">
        <f t="shared" si="21"/>
        <v>892.24</v>
      </c>
      <c r="L214" s="18">
        <v>34.9</v>
      </c>
      <c r="M214" s="18">
        <v>4.33</v>
      </c>
      <c r="N214" s="18">
        <v>31.12</v>
      </c>
      <c r="O214" s="19">
        <v>0.55145999999999995</v>
      </c>
      <c r="Q214" s="21">
        <f t="shared" si="22"/>
        <v>492.03467039999998</v>
      </c>
      <c r="R214" s="7">
        <f t="shared" si="23"/>
        <v>2335438.1999999997</v>
      </c>
      <c r="S214" s="8">
        <f t="shared" si="24"/>
        <v>289754.94</v>
      </c>
      <c r="T214" s="8">
        <f t="shared" si="25"/>
        <v>2082488.1600000001</v>
      </c>
      <c r="U214" s="8">
        <f t="shared" si="26"/>
        <v>36902.600279999999</v>
      </c>
      <c r="V214" s="8">
        <f t="shared" si="27"/>
        <v>32925976.0738272</v>
      </c>
    </row>
    <row r="215" spans="1:22" x14ac:dyDescent="0.4">
      <c r="A215" s="22">
        <v>2016</v>
      </c>
      <c r="B215" s="22" t="s">
        <v>19</v>
      </c>
      <c r="D215" s="22" t="s">
        <v>79</v>
      </c>
      <c r="E215" s="1" t="s">
        <v>44</v>
      </c>
      <c r="F215" s="1" t="s">
        <v>30</v>
      </c>
      <c r="G215" s="28" t="s">
        <v>82</v>
      </c>
      <c r="H215" s="24">
        <v>81861</v>
      </c>
      <c r="I215" s="1">
        <v>167</v>
      </c>
      <c r="J215" s="17">
        <v>128.80000000000001</v>
      </c>
      <c r="K215" s="24">
        <f t="shared" si="21"/>
        <v>635.56677018633536</v>
      </c>
      <c r="L215" s="18">
        <v>35.04</v>
      </c>
      <c r="M215" s="18">
        <v>4.62</v>
      </c>
      <c r="N215" s="18">
        <v>31.9</v>
      </c>
      <c r="O215" s="19">
        <v>0.55695499999999998</v>
      </c>
      <c r="Q215" s="21">
        <f t="shared" si="22"/>
        <v>353.98209048913037</v>
      </c>
      <c r="R215" s="7">
        <f t="shared" si="23"/>
        <v>2868409.44</v>
      </c>
      <c r="S215" s="8">
        <f t="shared" si="24"/>
        <v>378197.82</v>
      </c>
      <c r="T215" s="8">
        <f t="shared" si="25"/>
        <v>2611365.9</v>
      </c>
      <c r="U215" s="8">
        <f t="shared" si="26"/>
        <v>45592.893254999995</v>
      </c>
      <c r="V215" s="8">
        <f t="shared" si="27"/>
        <v>28977327.909530703</v>
      </c>
    </row>
    <row r="216" spans="1:22" x14ac:dyDescent="0.4">
      <c r="A216" s="22">
        <v>2016</v>
      </c>
      <c r="B216" s="22" t="s">
        <v>19</v>
      </c>
      <c r="D216" s="22" t="s">
        <v>79</v>
      </c>
      <c r="E216" s="1" t="s">
        <v>44</v>
      </c>
      <c r="F216" s="1" t="s">
        <v>112</v>
      </c>
      <c r="G216" s="28" t="s">
        <v>74</v>
      </c>
      <c r="H216" s="24">
        <v>76705</v>
      </c>
      <c r="I216" s="1">
        <v>155</v>
      </c>
      <c r="J216" s="17">
        <v>102</v>
      </c>
      <c r="K216" s="24">
        <f t="shared" si="21"/>
        <v>752.00980392156862</v>
      </c>
      <c r="L216" s="18">
        <v>34.6</v>
      </c>
      <c r="M216" s="18">
        <v>3.95</v>
      </c>
      <c r="N216" s="18">
        <v>28.3</v>
      </c>
      <c r="O216" s="19">
        <v>0.54500000000000004</v>
      </c>
      <c r="Q216" s="21">
        <f t="shared" si="22"/>
        <v>409.84534313725499</v>
      </c>
      <c r="R216" s="7">
        <f t="shared" si="23"/>
        <v>2653993</v>
      </c>
      <c r="S216" s="8">
        <f t="shared" si="24"/>
        <v>302984.75</v>
      </c>
      <c r="T216" s="8">
        <f t="shared" si="25"/>
        <v>2170751.5</v>
      </c>
      <c r="U216" s="8">
        <f t="shared" si="26"/>
        <v>41804.225000000006</v>
      </c>
      <c r="V216" s="8">
        <f t="shared" si="27"/>
        <v>31437187.045343142</v>
      </c>
    </row>
    <row r="217" spans="1:22" x14ac:dyDescent="0.4">
      <c r="A217" s="22">
        <v>2016</v>
      </c>
      <c r="B217" s="22" t="s">
        <v>19</v>
      </c>
      <c r="D217" s="22" t="s">
        <v>79</v>
      </c>
      <c r="E217" s="1" t="s">
        <v>44</v>
      </c>
      <c r="F217" s="1" t="s">
        <v>112</v>
      </c>
      <c r="G217" s="28" t="s">
        <v>74</v>
      </c>
      <c r="H217" s="24">
        <v>154168</v>
      </c>
      <c r="I217" s="1">
        <v>313</v>
      </c>
      <c r="J217" s="17">
        <v>150</v>
      </c>
      <c r="K217" s="24">
        <f t="shared" si="21"/>
        <v>1027.7866666666666</v>
      </c>
      <c r="L217" s="18">
        <v>35.9</v>
      </c>
      <c r="M217" s="18">
        <v>4.1100000000000003</v>
      </c>
      <c r="N217" s="18">
        <v>28.7</v>
      </c>
      <c r="O217" s="19">
        <v>0.56079999999999997</v>
      </c>
      <c r="Q217" s="21">
        <f t="shared" si="22"/>
        <v>576.38276266666662</v>
      </c>
      <c r="R217" s="7">
        <f t="shared" si="23"/>
        <v>5534631.2000000002</v>
      </c>
      <c r="S217" s="8">
        <f t="shared" si="24"/>
        <v>633630.4800000001</v>
      </c>
      <c r="T217" s="8">
        <f t="shared" si="25"/>
        <v>4424621.5999999996</v>
      </c>
      <c r="U217" s="8">
        <f t="shared" si="26"/>
        <v>86457.414399999994</v>
      </c>
      <c r="V217" s="8">
        <f t="shared" si="27"/>
        <v>88859777.754794657</v>
      </c>
    </row>
    <row r="218" spans="1:22" x14ac:dyDescent="0.4">
      <c r="A218" s="22">
        <v>2016</v>
      </c>
      <c r="B218" s="22" t="s">
        <v>19</v>
      </c>
      <c r="D218" s="22" t="s">
        <v>79</v>
      </c>
      <c r="E218" s="1" t="s">
        <v>44</v>
      </c>
      <c r="F218" s="1" t="s">
        <v>37</v>
      </c>
      <c r="G218" s="28" t="s">
        <v>74</v>
      </c>
      <c r="H218" s="24">
        <v>115586</v>
      </c>
      <c r="I218" s="1">
        <v>237</v>
      </c>
      <c r="J218" s="17">
        <v>120</v>
      </c>
      <c r="K218" s="24">
        <f t="shared" si="21"/>
        <v>963.2166666666667</v>
      </c>
      <c r="L218" s="18">
        <v>36.5</v>
      </c>
      <c r="M218" s="18">
        <v>4.0999999999999996</v>
      </c>
      <c r="N218" s="18">
        <v>29.2</v>
      </c>
      <c r="O218" s="19">
        <v>0.56730000000000003</v>
      </c>
      <c r="Q218" s="21">
        <f t="shared" si="22"/>
        <v>546.43281500000001</v>
      </c>
      <c r="R218" s="7">
        <f t="shared" si="23"/>
        <v>4218889</v>
      </c>
      <c r="S218" s="8">
        <f t="shared" si="24"/>
        <v>473902.6</v>
      </c>
      <c r="T218" s="8">
        <f t="shared" si="25"/>
        <v>3375111.1999999997</v>
      </c>
      <c r="U218" s="8">
        <f t="shared" si="26"/>
        <v>65571.9378</v>
      </c>
      <c r="V218" s="8">
        <f t="shared" si="27"/>
        <v>63159983.354589999</v>
      </c>
    </row>
    <row r="219" spans="1:22" x14ac:dyDescent="0.4">
      <c r="A219" s="22">
        <v>2016</v>
      </c>
      <c r="B219" s="22" t="s">
        <v>19</v>
      </c>
      <c r="D219" s="22" t="s">
        <v>78</v>
      </c>
      <c r="E219" s="1" t="s">
        <v>58</v>
      </c>
      <c r="F219" s="1" t="s">
        <v>59</v>
      </c>
      <c r="G219" s="28" t="s">
        <v>74</v>
      </c>
      <c r="H219" s="24">
        <v>382476</v>
      </c>
      <c r="I219" s="1">
        <v>774</v>
      </c>
      <c r="J219" s="17">
        <v>366.5</v>
      </c>
      <c r="K219" s="24">
        <f t="shared" si="21"/>
        <v>1043.5907230559344</v>
      </c>
      <c r="L219" s="18">
        <v>36.9</v>
      </c>
      <c r="M219" s="18">
        <v>4.5</v>
      </c>
      <c r="N219" s="18">
        <v>31.2</v>
      </c>
      <c r="O219" s="19">
        <v>0.56469999999999998</v>
      </c>
      <c r="Q219" s="21">
        <f t="shared" si="22"/>
        <v>589.31568130968617</v>
      </c>
      <c r="R219" s="7">
        <f t="shared" si="23"/>
        <v>14113364.4</v>
      </c>
      <c r="S219" s="8">
        <f t="shared" si="24"/>
        <v>1721142</v>
      </c>
      <c r="T219" s="8">
        <f t="shared" si="25"/>
        <v>11933251.199999999</v>
      </c>
      <c r="U219" s="8">
        <f t="shared" si="26"/>
        <v>215984.1972</v>
      </c>
      <c r="V219" s="8">
        <f t="shared" si="27"/>
        <v>225399104.52460352</v>
      </c>
    </row>
    <row r="220" spans="1:22" x14ac:dyDescent="0.4">
      <c r="A220" s="22">
        <v>2016</v>
      </c>
      <c r="B220" s="22" t="s">
        <v>19</v>
      </c>
      <c r="D220" s="22" t="s">
        <v>79</v>
      </c>
      <c r="E220" s="1" t="s">
        <v>44</v>
      </c>
      <c r="F220" s="1" t="s">
        <v>34</v>
      </c>
      <c r="G220" s="28" t="s">
        <v>74</v>
      </c>
      <c r="H220" s="24">
        <v>16243</v>
      </c>
      <c r="I220" s="1">
        <v>33</v>
      </c>
      <c r="J220" s="17">
        <v>28</v>
      </c>
      <c r="K220" s="24">
        <f t="shared" si="21"/>
        <v>580.10714285714289</v>
      </c>
      <c r="L220" s="18">
        <v>36</v>
      </c>
      <c r="M220" s="18">
        <v>4.33</v>
      </c>
      <c r="N220" s="18">
        <v>29</v>
      </c>
      <c r="O220" s="19">
        <v>0.5393</v>
      </c>
      <c r="Q220" s="21">
        <f t="shared" si="22"/>
        <v>312.85178214285713</v>
      </c>
      <c r="R220" s="7">
        <f t="shared" si="23"/>
        <v>584748</v>
      </c>
      <c r="S220" s="8">
        <f t="shared" si="24"/>
        <v>70332.19</v>
      </c>
      <c r="T220" s="8">
        <f t="shared" si="25"/>
        <v>471047</v>
      </c>
      <c r="U220" s="8">
        <f t="shared" si="26"/>
        <v>8759.8498999999993</v>
      </c>
      <c r="V220" s="8">
        <f t="shared" si="27"/>
        <v>5081651.4973464282</v>
      </c>
    </row>
    <row r="221" spans="1:22" x14ac:dyDescent="0.4">
      <c r="A221" s="30">
        <v>2016</v>
      </c>
      <c r="B221" s="30" t="s">
        <v>19</v>
      </c>
      <c r="D221" s="22" t="s">
        <v>79</v>
      </c>
      <c r="E221" s="1" t="s">
        <v>44</v>
      </c>
      <c r="F221" s="1" t="s">
        <v>34</v>
      </c>
      <c r="G221" s="28" t="s">
        <v>74</v>
      </c>
      <c r="H221" s="24">
        <v>64928</v>
      </c>
      <c r="I221" s="1">
        <v>131</v>
      </c>
      <c r="J221" s="17">
        <v>145</v>
      </c>
      <c r="K221" s="24">
        <f t="shared" si="21"/>
        <v>447.77931034482759</v>
      </c>
      <c r="L221" s="18">
        <v>36.299999999999997</v>
      </c>
      <c r="M221" s="18">
        <v>4.57</v>
      </c>
      <c r="N221" s="18">
        <v>30.7</v>
      </c>
      <c r="O221" s="19">
        <v>0.55079999999999996</v>
      </c>
      <c r="Q221" s="21">
        <f t="shared" si="22"/>
        <v>246.63684413793101</v>
      </c>
      <c r="R221" s="7">
        <f t="shared" si="23"/>
        <v>2356886.4</v>
      </c>
      <c r="S221" s="8">
        <f t="shared" si="24"/>
        <v>296720.96000000002</v>
      </c>
      <c r="T221" s="8">
        <f t="shared" si="25"/>
        <v>1993289.5999999999</v>
      </c>
      <c r="U221" s="8">
        <f t="shared" si="26"/>
        <v>35762.342399999994</v>
      </c>
      <c r="V221" s="8">
        <f t="shared" si="27"/>
        <v>16013637.016187584</v>
      </c>
    </row>
    <row r="222" spans="1:22" x14ac:dyDescent="0.4">
      <c r="A222" s="22">
        <v>2016</v>
      </c>
      <c r="B222" s="22" t="s">
        <v>19</v>
      </c>
      <c r="D222" s="22" t="s">
        <v>79</v>
      </c>
      <c r="E222" s="1" t="s">
        <v>44</v>
      </c>
      <c r="F222" s="1" t="s">
        <v>24</v>
      </c>
      <c r="G222" s="28" t="s">
        <v>74</v>
      </c>
      <c r="H222" s="24">
        <v>55811</v>
      </c>
      <c r="I222" s="1">
        <v>111</v>
      </c>
      <c r="J222" s="17">
        <v>52</v>
      </c>
      <c r="K222" s="24">
        <f t="shared" si="21"/>
        <v>1073.2884615384614</v>
      </c>
      <c r="L222" s="18">
        <v>34.9</v>
      </c>
      <c r="M222" s="18">
        <v>4.3600000000000003</v>
      </c>
      <c r="N222" s="18">
        <v>27.2</v>
      </c>
      <c r="O222" s="19">
        <v>0.54879999999999995</v>
      </c>
      <c r="Q222" s="21">
        <f t="shared" si="22"/>
        <v>589.02070769230772</v>
      </c>
      <c r="R222" s="7">
        <f t="shared" si="23"/>
        <v>1947803.9</v>
      </c>
      <c r="S222" s="8">
        <f t="shared" si="24"/>
        <v>243335.96000000002</v>
      </c>
      <c r="T222" s="8">
        <f t="shared" si="25"/>
        <v>1518059.2</v>
      </c>
      <c r="U222" s="8">
        <f t="shared" si="26"/>
        <v>30629.076799999999</v>
      </c>
      <c r="V222" s="8">
        <f t="shared" si="27"/>
        <v>32873834.717015386</v>
      </c>
    </row>
    <row r="223" spans="1:22" x14ac:dyDescent="0.4">
      <c r="A223" s="22">
        <v>2016</v>
      </c>
      <c r="B223" s="22" t="s">
        <v>41</v>
      </c>
      <c r="D223" s="22" t="s">
        <v>79</v>
      </c>
      <c r="E223" s="1" t="s">
        <v>44</v>
      </c>
      <c r="F223" s="1" t="s">
        <v>18</v>
      </c>
      <c r="G223" s="28" t="s">
        <v>83</v>
      </c>
      <c r="H223" s="24">
        <v>165944</v>
      </c>
      <c r="I223" s="1">
        <v>341</v>
      </c>
      <c r="J223" s="17">
        <v>70</v>
      </c>
      <c r="K223" s="24">
        <f t="shared" si="21"/>
        <v>2370.6285714285714</v>
      </c>
      <c r="L223" s="18">
        <v>37.03</v>
      </c>
      <c r="M223" s="18">
        <v>4.41</v>
      </c>
      <c r="N223" s="18">
        <v>32.799999999999997</v>
      </c>
      <c r="O223" s="19">
        <v>0.5524</v>
      </c>
      <c r="Q223" s="21">
        <f t="shared" si="22"/>
        <v>1309.5352228571428</v>
      </c>
      <c r="R223" s="7">
        <f t="shared" si="23"/>
        <v>6144906.3200000003</v>
      </c>
      <c r="S223" s="8">
        <f t="shared" si="24"/>
        <v>731813.04</v>
      </c>
      <c r="T223" s="8">
        <f t="shared" si="25"/>
        <v>5442963.1999999993</v>
      </c>
      <c r="U223" s="8">
        <f t="shared" si="26"/>
        <v>91667.465599999996</v>
      </c>
      <c r="V223" s="8">
        <f t="shared" si="27"/>
        <v>217309513.0218057</v>
      </c>
    </row>
    <row r="224" spans="1:22" x14ac:dyDescent="0.4">
      <c r="A224" s="22">
        <v>2016</v>
      </c>
      <c r="B224" s="22" t="s">
        <v>19</v>
      </c>
      <c r="D224" s="22" t="s">
        <v>79</v>
      </c>
      <c r="E224" s="1" t="s">
        <v>44</v>
      </c>
      <c r="F224" s="1" t="s">
        <v>24</v>
      </c>
      <c r="G224" s="28" t="s">
        <v>74</v>
      </c>
      <c r="H224" s="24">
        <v>162490</v>
      </c>
      <c r="I224" s="1">
        <v>321</v>
      </c>
      <c r="J224" s="17">
        <v>184</v>
      </c>
      <c r="K224" s="24">
        <f t="shared" si="21"/>
        <v>883.0978260869565</v>
      </c>
      <c r="L224" s="18">
        <v>34.700000000000003</v>
      </c>
      <c r="M224" s="18">
        <v>4.63</v>
      </c>
      <c r="N224" s="18">
        <v>28.3</v>
      </c>
      <c r="O224" s="19">
        <v>0.53539999999999999</v>
      </c>
      <c r="Q224" s="21">
        <f t="shared" si="22"/>
        <v>472.81057608695647</v>
      </c>
      <c r="R224" s="7">
        <f t="shared" si="23"/>
        <v>5638403</v>
      </c>
      <c r="S224" s="8">
        <f t="shared" si="24"/>
        <v>752328.7</v>
      </c>
      <c r="T224" s="8">
        <f t="shared" si="25"/>
        <v>4598467</v>
      </c>
      <c r="U224" s="8">
        <f t="shared" si="26"/>
        <v>86997.145999999993</v>
      </c>
      <c r="V224" s="8">
        <f t="shared" si="27"/>
        <v>76826990.50836955</v>
      </c>
    </row>
    <row r="225" spans="1:22" x14ac:dyDescent="0.4">
      <c r="A225" s="22">
        <v>2016</v>
      </c>
      <c r="B225" s="22" t="s">
        <v>41</v>
      </c>
      <c r="D225" s="22" t="s">
        <v>79</v>
      </c>
      <c r="E225" s="1" t="s">
        <v>44</v>
      </c>
      <c r="F225" s="1" t="s">
        <v>67</v>
      </c>
      <c r="G225" s="28" t="s">
        <v>56</v>
      </c>
      <c r="H225" s="24">
        <v>42921</v>
      </c>
      <c r="I225" s="1">
        <v>88</v>
      </c>
      <c r="J225" s="17">
        <v>23</v>
      </c>
      <c r="K225" s="24">
        <f t="shared" si="21"/>
        <v>1866.1304347826087</v>
      </c>
      <c r="L225" s="18">
        <v>36.56</v>
      </c>
      <c r="M225" s="18">
        <v>4.2300000000000004</v>
      </c>
      <c r="N225" s="18">
        <v>31.52</v>
      </c>
      <c r="O225" s="19">
        <v>0.48670000000000002</v>
      </c>
      <c r="Q225" s="21">
        <f t="shared" si="22"/>
        <v>908.24568260869569</v>
      </c>
      <c r="R225" s="7">
        <f t="shared" si="23"/>
        <v>1569191.76</v>
      </c>
      <c r="S225" s="8">
        <f t="shared" si="24"/>
        <v>181555.83000000002</v>
      </c>
      <c r="T225" s="8">
        <f t="shared" si="25"/>
        <v>1352869.92</v>
      </c>
      <c r="U225" s="8">
        <f t="shared" si="26"/>
        <v>20889.650700000002</v>
      </c>
      <c r="V225" s="8">
        <f t="shared" si="27"/>
        <v>38982812.943247825</v>
      </c>
    </row>
    <row r="226" spans="1:22" x14ac:dyDescent="0.4">
      <c r="A226" s="22">
        <v>2016</v>
      </c>
      <c r="B226" s="22" t="s">
        <v>41</v>
      </c>
      <c r="D226" s="22" t="s">
        <v>79</v>
      </c>
      <c r="E226" s="1" t="s">
        <v>44</v>
      </c>
      <c r="F226" s="1" t="s">
        <v>67</v>
      </c>
      <c r="G226" s="28" t="s">
        <v>56</v>
      </c>
      <c r="H226" s="24">
        <v>129464</v>
      </c>
      <c r="I226" s="1">
        <v>268</v>
      </c>
      <c r="J226" s="17">
        <v>71</v>
      </c>
      <c r="K226" s="24">
        <f t="shared" si="21"/>
        <v>1823.4366197183099</v>
      </c>
      <c r="L226" s="18">
        <v>37.479999999999997</v>
      </c>
      <c r="M226" s="18">
        <v>4.4000000000000004</v>
      </c>
      <c r="N226" s="18">
        <v>31.7</v>
      </c>
      <c r="O226" s="19">
        <v>0.54659999999999997</v>
      </c>
      <c r="Q226" s="21">
        <f t="shared" si="22"/>
        <v>996.69045633802818</v>
      </c>
      <c r="R226" s="7">
        <f t="shared" si="23"/>
        <v>4852310.72</v>
      </c>
      <c r="S226" s="8">
        <f t="shared" si="24"/>
        <v>569641.60000000009</v>
      </c>
      <c r="T226" s="8">
        <f t="shared" si="25"/>
        <v>4104008.8</v>
      </c>
      <c r="U226" s="8">
        <f t="shared" si="26"/>
        <v>70765.022400000002</v>
      </c>
      <c r="V226" s="8">
        <f t="shared" si="27"/>
        <v>129035533.23934647</v>
      </c>
    </row>
    <row r="227" spans="1:22" x14ac:dyDescent="0.4">
      <c r="A227" s="22">
        <v>2016</v>
      </c>
      <c r="B227" s="22" t="s">
        <v>21</v>
      </c>
      <c r="D227" s="22" t="s">
        <v>79</v>
      </c>
      <c r="E227" s="1" t="s">
        <v>44</v>
      </c>
      <c r="F227" s="1" t="s">
        <v>67</v>
      </c>
      <c r="G227" s="28" t="s">
        <v>56</v>
      </c>
      <c r="H227" s="24">
        <v>129464</v>
      </c>
      <c r="I227" s="1">
        <v>268</v>
      </c>
      <c r="J227" s="17">
        <v>58</v>
      </c>
      <c r="K227" s="24">
        <f t="shared" si="21"/>
        <v>2232.1379310344828</v>
      </c>
      <c r="L227" s="18">
        <v>37.479999999999997</v>
      </c>
      <c r="M227" s="18">
        <v>4.4000000000000004</v>
      </c>
      <c r="N227" s="18">
        <v>31.7</v>
      </c>
      <c r="O227" s="19">
        <v>0.54659999999999997</v>
      </c>
      <c r="Q227" s="21">
        <f t="shared" si="22"/>
        <v>1220.0865931034482</v>
      </c>
      <c r="R227" s="7">
        <f t="shared" si="23"/>
        <v>4852310.72</v>
      </c>
      <c r="S227" s="8">
        <f t="shared" si="24"/>
        <v>569641.60000000009</v>
      </c>
      <c r="T227" s="8">
        <f t="shared" si="25"/>
        <v>4104008.8</v>
      </c>
      <c r="U227" s="8">
        <f t="shared" si="26"/>
        <v>70765.022400000002</v>
      </c>
      <c r="V227" s="8">
        <f t="shared" si="27"/>
        <v>157957290.68954483</v>
      </c>
    </row>
    <row r="228" spans="1:22" x14ac:dyDescent="0.4">
      <c r="A228" s="22">
        <v>2016</v>
      </c>
      <c r="B228" s="22" t="s">
        <v>41</v>
      </c>
      <c r="D228" s="22" t="s">
        <v>79</v>
      </c>
      <c r="E228" s="1" t="s">
        <v>44</v>
      </c>
      <c r="F228" s="1" t="s">
        <v>67</v>
      </c>
      <c r="G228" s="28" t="s">
        <v>56</v>
      </c>
      <c r="H228" s="24">
        <v>105888</v>
      </c>
      <c r="I228" s="1">
        <v>215</v>
      </c>
      <c r="J228" s="17">
        <v>71</v>
      </c>
      <c r="K228" s="24">
        <f t="shared" si="21"/>
        <v>1491.3802816901409</v>
      </c>
      <c r="L228" s="18">
        <v>37.24</v>
      </c>
      <c r="M228" s="18">
        <v>4.21</v>
      </c>
      <c r="N228" s="18">
        <v>31.32</v>
      </c>
      <c r="O228" s="19">
        <v>0.53595700000000002</v>
      </c>
      <c r="Q228" s="21">
        <f t="shared" si="22"/>
        <v>799.31570163380286</v>
      </c>
      <c r="R228" s="7">
        <f t="shared" si="23"/>
        <v>3943269.12</v>
      </c>
      <c r="S228" s="8">
        <f t="shared" si="24"/>
        <v>445788.48</v>
      </c>
      <c r="T228" s="8">
        <f t="shared" si="25"/>
        <v>3316412.16</v>
      </c>
      <c r="U228" s="8">
        <f t="shared" si="26"/>
        <v>56751.414816000004</v>
      </c>
      <c r="V228" s="8">
        <f t="shared" si="27"/>
        <v>84637941.014600113</v>
      </c>
    </row>
    <row r="229" spans="1:22" x14ac:dyDescent="0.4">
      <c r="A229" s="22">
        <v>2016</v>
      </c>
      <c r="B229" s="22" t="s">
        <v>19</v>
      </c>
      <c r="D229" s="22" t="s">
        <v>79</v>
      </c>
      <c r="E229" s="1" t="s">
        <v>44</v>
      </c>
      <c r="F229" s="1" t="s">
        <v>24</v>
      </c>
      <c r="G229" s="28" t="s">
        <v>74</v>
      </c>
      <c r="H229" s="24">
        <v>35066</v>
      </c>
      <c r="I229" s="1">
        <v>69</v>
      </c>
      <c r="J229" s="17">
        <v>40</v>
      </c>
      <c r="K229" s="24">
        <f t="shared" si="21"/>
        <v>876.65</v>
      </c>
      <c r="L229" s="18">
        <v>35.299999999999997</v>
      </c>
      <c r="M229" s="18">
        <v>4.26</v>
      </c>
      <c r="N229" s="18">
        <v>28.2</v>
      </c>
      <c r="O229" s="19">
        <v>0.55269999999999997</v>
      </c>
      <c r="Q229" s="21">
        <f t="shared" si="22"/>
        <v>484.52445499999993</v>
      </c>
      <c r="R229" s="7">
        <f t="shared" si="23"/>
        <v>1237829.7999999998</v>
      </c>
      <c r="S229" s="8">
        <f t="shared" si="24"/>
        <v>149381.16</v>
      </c>
      <c r="T229" s="8">
        <f t="shared" si="25"/>
        <v>988861.2</v>
      </c>
      <c r="U229" s="8">
        <f t="shared" si="26"/>
        <v>19380.978199999998</v>
      </c>
      <c r="V229" s="8">
        <f t="shared" si="27"/>
        <v>16990334.539029997</v>
      </c>
    </row>
    <row r="230" spans="1:22" x14ac:dyDescent="0.4">
      <c r="A230" s="22">
        <v>2016</v>
      </c>
      <c r="B230" s="22" t="s">
        <v>19</v>
      </c>
      <c r="D230" s="22" t="s">
        <v>79</v>
      </c>
      <c r="E230" s="1" t="s">
        <v>44</v>
      </c>
      <c r="F230" s="1" t="s">
        <v>24</v>
      </c>
      <c r="G230" s="28" t="s">
        <v>74</v>
      </c>
      <c r="H230" s="24">
        <v>59197</v>
      </c>
      <c r="I230" s="1">
        <v>119</v>
      </c>
      <c r="J230" s="17">
        <v>70</v>
      </c>
      <c r="K230" s="24">
        <f t="shared" si="21"/>
        <v>845.67142857142858</v>
      </c>
      <c r="L230" s="18">
        <v>37.6</v>
      </c>
      <c r="M230" s="18">
        <v>4.09</v>
      </c>
      <c r="N230" s="18">
        <v>29.9</v>
      </c>
      <c r="O230" s="19">
        <v>0.57469999999999999</v>
      </c>
      <c r="Q230" s="21">
        <f t="shared" si="22"/>
        <v>486.00736999999998</v>
      </c>
      <c r="R230" s="7">
        <f t="shared" si="23"/>
        <v>2225807.2000000002</v>
      </c>
      <c r="S230" s="8">
        <f t="shared" si="24"/>
        <v>242115.72999999998</v>
      </c>
      <c r="T230" s="8">
        <f t="shared" si="25"/>
        <v>1769990.2999999998</v>
      </c>
      <c r="U230" s="8">
        <f t="shared" si="26"/>
        <v>34020.515899999999</v>
      </c>
      <c r="V230" s="8">
        <f t="shared" si="27"/>
        <v>28770178.281889997</v>
      </c>
    </row>
    <row r="231" spans="1:22" x14ac:dyDescent="0.4">
      <c r="A231" s="22">
        <v>2016</v>
      </c>
      <c r="B231" s="22" t="s">
        <v>19</v>
      </c>
      <c r="D231" s="22" t="s">
        <v>78</v>
      </c>
      <c r="E231" s="1" t="s">
        <v>95</v>
      </c>
      <c r="F231" s="1" t="s">
        <v>96</v>
      </c>
      <c r="G231" s="28" t="s">
        <v>102</v>
      </c>
      <c r="H231" s="24">
        <v>11678</v>
      </c>
      <c r="I231" s="1">
        <v>23</v>
      </c>
      <c r="J231" s="17">
        <v>12.5</v>
      </c>
      <c r="K231" s="24">
        <f t="shared" si="21"/>
        <v>934.24</v>
      </c>
      <c r="L231" s="18">
        <v>36.35</v>
      </c>
      <c r="M231" s="18">
        <v>4.79</v>
      </c>
      <c r="N231" s="18">
        <v>31.38</v>
      </c>
      <c r="O231" s="19">
        <v>0.56000000000000005</v>
      </c>
      <c r="Q231" s="21">
        <f t="shared" si="22"/>
        <v>523.17439999999999</v>
      </c>
      <c r="R231" s="7">
        <f t="shared" si="23"/>
        <v>424495.3</v>
      </c>
      <c r="S231" s="8">
        <f t="shared" si="24"/>
        <v>55937.62</v>
      </c>
      <c r="T231" s="8">
        <f t="shared" si="25"/>
        <v>366455.64</v>
      </c>
      <c r="U231" s="8">
        <f t="shared" si="26"/>
        <v>6539.68</v>
      </c>
      <c r="V231" s="8">
        <f t="shared" si="27"/>
        <v>6109630.6431999998</v>
      </c>
    </row>
    <row r="232" spans="1:22" x14ac:dyDescent="0.4">
      <c r="A232" s="22">
        <v>2016</v>
      </c>
      <c r="B232" s="22" t="s">
        <v>19</v>
      </c>
      <c r="D232" s="22" t="s">
        <v>79</v>
      </c>
      <c r="E232" s="1" t="s">
        <v>44</v>
      </c>
      <c r="F232" s="1" t="s">
        <v>24</v>
      </c>
      <c r="G232" s="28" t="s">
        <v>74</v>
      </c>
      <c r="H232" s="24">
        <v>132713</v>
      </c>
      <c r="I232" s="1">
        <v>258</v>
      </c>
      <c r="J232" s="17">
        <v>170</v>
      </c>
      <c r="K232" s="24">
        <f t="shared" si="21"/>
        <v>780.66470588235291</v>
      </c>
      <c r="L232" s="18">
        <v>34.700000000000003</v>
      </c>
      <c r="M232" s="18">
        <v>4.9000000000000004</v>
      </c>
      <c r="N232" s="18">
        <v>28.7</v>
      </c>
      <c r="O232" s="19">
        <v>0.5272</v>
      </c>
      <c r="Q232" s="21">
        <f t="shared" si="22"/>
        <v>411.56643294117652</v>
      </c>
      <c r="R232" s="7">
        <f t="shared" si="23"/>
        <v>4605141.1000000006</v>
      </c>
      <c r="S232" s="8">
        <f t="shared" si="24"/>
        <v>650293.70000000007</v>
      </c>
      <c r="T232" s="8">
        <f t="shared" si="25"/>
        <v>3808863.1</v>
      </c>
      <c r="U232" s="8">
        <f t="shared" si="26"/>
        <v>69966.293600000005</v>
      </c>
      <c r="V232" s="8">
        <f t="shared" si="27"/>
        <v>54620216.014922358</v>
      </c>
    </row>
    <row r="233" spans="1:22" x14ac:dyDescent="0.4">
      <c r="A233" s="30">
        <v>2016</v>
      </c>
      <c r="B233" s="30" t="s">
        <v>19</v>
      </c>
      <c r="D233" s="22" t="s">
        <v>79</v>
      </c>
      <c r="E233" s="1" t="s">
        <v>44</v>
      </c>
      <c r="F233" s="1" t="s">
        <v>34</v>
      </c>
      <c r="G233" s="28" t="s">
        <v>69</v>
      </c>
      <c r="H233" s="24">
        <v>55406</v>
      </c>
      <c r="I233" s="1">
        <v>112</v>
      </c>
      <c r="J233" s="17">
        <v>112.2</v>
      </c>
      <c r="K233" s="24">
        <f t="shared" si="21"/>
        <v>493.81461675579322</v>
      </c>
      <c r="L233" s="18">
        <v>35.799999999999997</v>
      </c>
      <c r="M233" s="18">
        <v>4.59</v>
      </c>
      <c r="N233" s="18">
        <v>29.8</v>
      </c>
      <c r="O233" s="19">
        <v>0.54600000000000004</v>
      </c>
      <c r="Q233" s="21">
        <f t="shared" si="22"/>
        <v>269.6227807486631</v>
      </c>
      <c r="R233" s="7">
        <f t="shared" si="23"/>
        <v>1983534.7999999998</v>
      </c>
      <c r="S233" s="8">
        <f t="shared" si="24"/>
        <v>254313.53999999998</v>
      </c>
      <c r="T233" s="8">
        <f t="shared" si="25"/>
        <v>1651098.8</v>
      </c>
      <c r="U233" s="8">
        <f t="shared" si="26"/>
        <v>30251.676000000003</v>
      </c>
      <c r="V233" s="8">
        <f t="shared" si="27"/>
        <v>14938719.790160429</v>
      </c>
    </row>
    <row r="234" spans="1:22" x14ac:dyDescent="0.4">
      <c r="A234" s="22">
        <v>2016</v>
      </c>
      <c r="B234" s="22" t="s">
        <v>19</v>
      </c>
      <c r="D234" s="22" t="s">
        <v>79</v>
      </c>
      <c r="E234" s="1" t="s">
        <v>44</v>
      </c>
      <c r="F234" s="1" t="s">
        <v>24</v>
      </c>
      <c r="G234" s="28" t="s">
        <v>74</v>
      </c>
      <c r="H234" s="24">
        <v>84869</v>
      </c>
      <c r="I234" s="1">
        <v>169</v>
      </c>
      <c r="J234" s="17">
        <v>125</v>
      </c>
      <c r="K234" s="24">
        <f t="shared" si="21"/>
        <v>678.952</v>
      </c>
      <c r="L234" s="18">
        <v>34.9</v>
      </c>
      <c r="M234" s="18">
        <v>4.7300000000000004</v>
      </c>
      <c r="N234" s="18">
        <v>27.1</v>
      </c>
      <c r="O234" s="19">
        <v>0.55100000000000005</v>
      </c>
      <c r="Q234" s="21">
        <f t="shared" si="22"/>
        <v>374.102552</v>
      </c>
      <c r="R234" s="7">
        <f t="shared" si="23"/>
        <v>2961928.1</v>
      </c>
      <c r="S234" s="8">
        <f t="shared" si="24"/>
        <v>401430.37000000005</v>
      </c>
      <c r="T234" s="8">
        <f t="shared" si="25"/>
        <v>2299949.9</v>
      </c>
      <c r="U234" s="8">
        <f t="shared" si="26"/>
        <v>46762.819000000003</v>
      </c>
      <c r="V234" s="8">
        <f t="shared" si="27"/>
        <v>31749709.485688001</v>
      </c>
    </row>
    <row r="235" spans="1:22" x14ac:dyDescent="0.4">
      <c r="A235" s="30">
        <v>2016</v>
      </c>
      <c r="B235" s="30" t="s">
        <v>19</v>
      </c>
      <c r="D235" s="22" t="s">
        <v>79</v>
      </c>
      <c r="E235" s="1" t="s">
        <v>44</v>
      </c>
      <c r="F235" s="1" t="s">
        <v>120</v>
      </c>
      <c r="G235" s="28" t="s">
        <v>74</v>
      </c>
      <c r="H235" s="24">
        <v>26217</v>
      </c>
      <c r="I235" s="1">
        <v>52</v>
      </c>
      <c r="J235" s="17">
        <v>50</v>
      </c>
      <c r="K235" s="24">
        <f t="shared" si="21"/>
        <v>524.34</v>
      </c>
      <c r="L235" s="18">
        <v>36.299999999999997</v>
      </c>
      <c r="M235" s="18">
        <v>4.38</v>
      </c>
      <c r="N235" s="18">
        <v>29.9</v>
      </c>
      <c r="O235" s="19">
        <v>0.53749999999999998</v>
      </c>
      <c r="Q235" s="21">
        <f t="shared" si="22"/>
        <v>281.83274999999998</v>
      </c>
      <c r="R235" s="7">
        <f t="shared" si="23"/>
        <v>951677.1</v>
      </c>
      <c r="S235" s="8">
        <f t="shared" si="24"/>
        <v>114830.45999999999</v>
      </c>
      <c r="T235" s="8">
        <f t="shared" si="25"/>
        <v>783888.29999999993</v>
      </c>
      <c r="U235" s="8">
        <f t="shared" si="26"/>
        <v>14091.637499999999</v>
      </c>
      <c r="V235" s="8">
        <f t="shared" si="27"/>
        <v>7388809.206749999</v>
      </c>
    </row>
    <row r="236" spans="1:22" x14ac:dyDescent="0.4">
      <c r="A236" s="22">
        <v>2016</v>
      </c>
      <c r="B236" s="22" t="s">
        <v>41</v>
      </c>
      <c r="D236" s="22" t="s">
        <v>79</v>
      </c>
      <c r="E236" s="1" t="s">
        <v>44</v>
      </c>
      <c r="F236" s="1" t="s">
        <v>18</v>
      </c>
      <c r="G236" s="28" t="s">
        <v>83</v>
      </c>
      <c r="H236" s="24">
        <v>253244</v>
      </c>
      <c r="I236" s="1">
        <v>516</v>
      </c>
      <c r="J236" s="17">
        <v>120</v>
      </c>
      <c r="K236" s="24">
        <f t="shared" si="21"/>
        <v>2110.3666666666668</v>
      </c>
      <c r="L236" s="18">
        <v>36.770000000000003</v>
      </c>
      <c r="M236" s="18">
        <v>4.55</v>
      </c>
      <c r="N236" s="18">
        <v>32.93</v>
      </c>
      <c r="O236" s="19">
        <v>0.54532400000000003</v>
      </c>
      <c r="Q236" s="21">
        <f t="shared" si="22"/>
        <v>1150.8335921333335</v>
      </c>
      <c r="R236" s="7">
        <f t="shared" si="23"/>
        <v>9311781.8800000008</v>
      </c>
      <c r="S236" s="8">
        <f t="shared" si="24"/>
        <v>1152260.2</v>
      </c>
      <c r="T236" s="8">
        <f t="shared" si="25"/>
        <v>8339324.9199999999</v>
      </c>
      <c r="U236" s="8">
        <f t="shared" si="26"/>
        <v>138100.03105600001</v>
      </c>
      <c r="V236" s="8">
        <f t="shared" si="27"/>
        <v>291441702.20621389</v>
      </c>
    </row>
    <row r="237" spans="1:22" x14ac:dyDescent="0.4">
      <c r="A237" s="22">
        <v>2016</v>
      </c>
      <c r="B237" s="22" t="s">
        <v>41</v>
      </c>
      <c r="D237" s="22" t="s">
        <v>78</v>
      </c>
      <c r="E237" s="1" t="s">
        <v>44</v>
      </c>
      <c r="F237" s="1" t="s">
        <v>18</v>
      </c>
      <c r="G237" s="28" t="s">
        <v>83</v>
      </c>
      <c r="H237" s="24">
        <v>189807</v>
      </c>
      <c r="I237" s="1">
        <v>390</v>
      </c>
      <c r="J237" s="17">
        <v>120</v>
      </c>
      <c r="K237" s="24">
        <f t="shared" si="21"/>
        <v>1581.7249999999999</v>
      </c>
      <c r="L237" s="18">
        <v>36.81</v>
      </c>
      <c r="M237" s="18">
        <v>4.51</v>
      </c>
      <c r="N237" s="18">
        <v>32.85</v>
      </c>
      <c r="O237" s="19">
        <v>0.57384999999999997</v>
      </c>
      <c r="Q237" s="21">
        <f t="shared" si="22"/>
        <v>907.67289125000002</v>
      </c>
      <c r="R237" s="7">
        <f t="shared" si="23"/>
        <v>6986795.6700000009</v>
      </c>
      <c r="S237" s="8">
        <f t="shared" si="24"/>
        <v>856029.57</v>
      </c>
      <c r="T237" s="8">
        <f t="shared" si="25"/>
        <v>6235159.9500000002</v>
      </c>
      <c r="U237" s="8">
        <f t="shared" si="26"/>
        <v>108920.74695</v>
      </c>
      <c r="V237" s="8">
        <f t="shared" si="27"/>
        <v>172282668.46948874</v>
      </c>
    </row>
    <row r="238" spans="1:22" x14ac:dyDescent="0.4">
      <c r="A238" s="22">
        <v>2016</v>
      </c>
      <c r="B238" s="22" t="s">
        <v>49</v>
      </c>
      <c r="C238" s="23">
        <v>1</v>
      </c>
      <c r="D238" s="22" t="s">
        <v>78</v>
      </c>
      <c r="E238" s="1" t="s">
        <v>44</v>
      </c>
      <c r="F238" s="1" t="s">
        <v>18</v>
      </c>
      <c r="G238" s="28" t="s">
        <v>82</v>
      </c>
      <c r="H238" s="24">
        <v>168098</v>
      </c>
      <c r="I238" s="1">
        <v>346</v>
      </c>
      <c r="J238" s="17">
        <v>165</v>
      </c>
      <c r="K238" s="24">
        <f t="shared" si="21"/>
        <v>1018.7757575757576</v>
      </c>
      <c r="L238" s="18">
        <v>36.909999999999997</v>
      </c>
      <c r="M238" s="18">
        <v>4.3899999999999997</v>
      </c>
      <c r="N238" s="18">
        <v>33.119999999999997</v>
      </c>
      <c r="O238" s="19">
        <v>0.57599999999999996</v>
      </c>
      <c r="Q238" s="21">
        <f t="shared" si="22"/>
        <v>586.81483636363635</v>
      </c>
      <c r="R238" s="7">
        <f t="shared" si="23"/>
        <v>6204497.1799999997</v>
      </c>
      <c r="S238" s="8">
        <f t="shared" si="24"/>
        <v>737950.22</v>
      </c>
      <c r="T238" s="8">
        <f t="shared" si="25"/>
        <v>5567405.7599999998</v>
      </c>
      <c r="U238" s="8">
        <f t="shared" si="26"/>
        <v>96824.447999999989</v>
      </c>
      <c r="V238" s="8">
        <f t="shared" si="27"/>
        <v>98642400.363054544</v>
      </c>
    </row>
    <row r="239" spans="1:22" x14ac:dyDescent="0.4">
      <c r="A239" s="22">
        <v>2016</v>
      </c>
      <c r="B239" s="22" t="s">
        <v>49</v>
      </c>
      <c r="C239" s="23">
        <v>1</v>
      </c>
      <c r="D239" s="22" t="s">
        <v>78</v>
      </c>
      <c r="E239" s="1" t="s">
        <v>44</v>
      </c>
      <c r="F239" s="1" t="s">
        <v>18</v>
      </c>
      <c r="G239" s="28" t="s">
        <v>83</v>
      </c>
      <c r="H239" s="24">
        <v>373103</v>
      </c>
      <c r="I239" s="1">
        <v>757</v>
      </c>
      <c r="J239" s="17">
        <v>240</v>
      </c>
      <c r="K239" s="24">
        <f t="shared" si="21"/>
        <v>1554.5958333333333</v>
      </c>
      <c r="L239" s="18">
        <v>36.92</v>
      </c>
      <c r="M239" s="18">
        <v>4.9800000000000004</v>
      </c>
      <c r="N239" s="18">
        <v>33.33</v>
      </c>
      <c r="O239" s="19">
        <v>0.55730000000000002</v>
      </c>
      <c r="Q239" s="21">
        <f t="shared" si="22"/>
        <v>866.37625791666676</v>
      </c>
      <c r="R239" s="7">
        <f t="shared" si="23"/>
        <v>13774962.76</v>
      </c>
      <c r="S239" s="8">
        <f t="shared" si="24"/>
        <v>1858052.9400000002</v>
      </c>
      <c r="T239" s="8">
        <f t="shared" si="25"/>
        <v>12435522.99</v>
      </c>
      <c r="U239" s="8">
        <f t="shared" si="26"/>
        <v>207930.30190000002</v>
      </c>
      <c r="V239" s="8">
        <f t="shared" si="27"/>
        <v>323247580.9574821</v>
      </c>
    </row>
    <row r="240" spans="1:22" x14ac:dyDescent="0.4">
      <c r="A240" s="30">
        <v>2016</v>
      </c>
      <c r="B240" s="30" t="s">
        <v>41</v>
      </c>
      <c r="D240" s="22" t="s">
        <v>79</v>
      </c>
      <c r="E240" s="1" t="s">
        <v>44</v>
      </c>
      <c r="F240" s="1" t="s">
        <v>18</v>
      </c>
      <c r="G240" s="28" t="s">
        <v>74</v>
      </c>
      <c r="H240" s="24">
        <v>247770</v>
      </c>
      <c r="I240" s="1">
        <v>507</v>
      </c>
      <c r="J240" s="17">
        <v>117</v>
      </c>
      <c r="K240" s="24">
        <f t="shared" si="21"/>
        <v>2117.6923076923076</v>
      </c>
      <c r="L240" s="18">
        <v>35.75</v>
      </c>
      <c r="M240" s="18">
        <v>4.51</v>
      </c>
      <c r="N240" s="18">
        <v>28.96</v>
      </c>
      <c r="O240" s="19">
        <v>0.55210000000000004</v>
      </c>
      <c r="Q240" s="21">
        <f t="shared" si="22"/>
        <v>1169.1779230769232</v>
      </c>
      <c r="R240" s="7">
        <f t="shared" si="23"/>
        <v>8857777.5</v>
      </c>
      <c r="S240" s="8">
        <f t="shared" si="24"/>
        <v>1117442.7</v>
      </c>
      <c r="T240" s="8">
        <f t="shared" si="25"/>
        <v>7175419.2000000002</v>
      </c>
      <c r="U240" s="8">
        <f t="shared" si="26"/>
        <v>136793.81700000001</v>
      </c>
      <c r="V240" s="8">
        <f t="shared" si="27"/>
        <v>289687214.00076926</v>
      </c>
    </row>
    <row r="241" spans="1:22" x14ac:dyDescent="0.4">
      <c r="A241" s="30">
        <v>2016</v>
      </c>
      <c r="B241" s="30" t="s">
        <v>19</v>
      </c>
      <c r="D241" s="22" t="s">
        <v>79</v>
      </c>
      <c r="E241" s="1" t="s">
        <v>44</v>
      </c>
      <c r="F241" s="1" t="s">
        <v>34</v>
      </c>
      <c r="G241" s="28" t="s">
        <v>69</v>
      </c>
      <c r="H241" s="24">
        <v>55406</v>
      </c>
      <c r="I241" s="1">
        <v>112</v>
      </c>
      <c r="J241" s="17">
        <v>112</v>
      </c>
      <c r="K241" s="24">
        <f t="shared" si="21"/>
        <v>494.69642857142856</v>
      </c>
      <c r="L241" s="18">
        <v>35.799999999999997</v>
      </c>
      <c r="M241" s="18">
        <v>4.59</v>
      </c>
      <c r="N241" s="18">
        <v>29.8</v>
      </c>
      <c r="O241" s="19">
        <v>0.54600000000000004</v>
      </c>
      <c r="Q241" s="21">
        <f t="shared" si="22"/>
        <v>270.10425000000004</v>
      </c>
      <c r="R241" s="7">
        <f t="shared" si="23"/>
        <v>1983534.7999999998</v>
      </c>
      <c r="S241" s="8">
        <f t="shared" si="24"/>
        <v>254313.53999999998</v>
      </c>
      <c r="T241" s="8">
        <f t="shared" si="25"/>
        <v>1651098.8</v>
      </c>
      <c r="U241" s="8">
        <f t="shared" si="26"/>
        <v>30251.676000000003</v>
      </c>
      <c r="V241" s="8">
        <f t="shared" si="27"/>
        <v>14965396.075500002</v>
      </c>
    </row>
    <row r="242" spans="1:22" x14ac:dyDescent="0.4">
      <c r="A242" s="22">
        <v>2016</v>
      </c>
      <c r="B242" s="22" t="s">
        <v>19</v>
      </c>
      <c r="D242" s="22" t="s">
        <v>79</v>
      </c>
      <c r="E242" s="1" t="s">
        <v>44</v>
      </c>
      <c r="F242" s="1" t="s">
        <v>18</v>
      </c>
      <c r="G242" s="28" t="s">
        <v>74</v>
      </c>
      <c r="H242" s="24">
        <v>44854</v>
      </c>
      <c r="I242" s="1">
        <v>91</v>
      </c>
      <c r="J242" s="17">
        <v>60</v>
      </c>
      <c r="K242" s="24">
        <f t="shared" si="21"/>
        <v>747.56666666666672</v>
      </c>
      <c r="L242" s="18">
        <v>36.299999999999997</v>
      </c>
      <c r="M242" s="18">
        <v>3.76</v>
      </c>
      <c r="N242" s="18">
        <v>30</v>
      </c>
      <c r="O242" s="19">
        <v>0.56030000000000002</v>
      </c>
      <c r="Q242" s="21">
        <f t="shared" si="22"/>
        <v>418.86160333333339</v>
      </c>
      <c r="R242" s="7">
        <f t="shared" si="23"/>
        <v>1628200.2</v>
      </c>
      <c r="S242" s="8">
        <f t="shared" si="24"/>
        <v>168651.03999999998</v>
      </c>
      <c r="T242" s="8">
        <f t="shared" si="25"/>
        <v>1345620</v>
      </c>
      <c r="U242" s="8">
        <f t="shared" si="26"/>
        <v>25131.696200000002</v>
      </c>
      <c r="V242" s="8">
        <f t="shared" si="27"/>
        <v>18787618.355913337</v>
      </c>
    </row>
    <row r="243" spans="1:22" x14ac:dyDescent="0.4">
      <c r="A243" s="22">
        <v>2016</v>
      </c>
      <c r="B243" s="22" t="s">
        <v>49</v>
      </c>
      <c r="C243" s="23">
        <v>1</v>
      </c>
      <c r="D243" s="22" t="s">
        <v>78</v>
      </c>
      <c r="E243" s="1" t="s">
        <v>44</v>
      </c>
      <c r="F243" s="1" t="s">
        <v>18</v>
      </c>
      <c r="G243" s="28" t="s">
        <v>82</v>
      </c>
      <c r="H243" s="24">
        <v>142092</v>
      </c>
      <c r="I243" s="1">
        <v>289</v>
      </c>
      <c r="J243" s="17">
        <v>160</v>
      </c>
      <c r="K243" s="24">
        <f t="shared" si="21"/>
        <v>888.07500000000005</v>
      </c>
      <c r="L243" s="18">
        <v>36.32</v>
      </c>
      <c r="M243" s="18">
        <v>4.7300000000000004</v>
      </c>
      <c r="N243" s="18">
        <v>33.979999999999997</v>
      </c>
      <c r="O243" s="19">
        <v>0.56830000000000003</v>
      </c>
      <c r="Q243" s="21">
        <f t="shared" si="22"/>
        <v>504.69302249999998</v>
      </c>
      <c r="R243" s="7">
        <f t="shared" si="23"/>
        <v>5160781.4400000004</v>
      </c>
      <c r="S243" s="8">
        <f t="shared" si="24"/>
        <v>672095.16</v>
      </c>
      <c r="T243" s="8">
        <f t="shared" si="25"/>
        <v>4828286.1599999992</v>
      </c>
      <c r="U243" s="8">
        <f t="shared" si="26"/>
        <v>80750.883600000001</v>
      </c>
      <c r="V243" s="8">
        <f t="shared" si="27"/>
        <v>71712840.95307</v>
      </c>
    </row>
    <row r="244" spans="1:22" x14ac:dyDescent="0.4">
      <c r="A244" s="22">
        <v>2016</v>
      </c>
      <c r="B244" s="22" t="s">
        <v>19</v>
      </c>
      <c r="D244" s="22" t="s">
        <v>79</v>
      </c>
      <c r="E244" s="1" t="s">
        <v>44</v>
      </c>
      <c r="F244" s="1" t="s">
        <v>18</v>
      </c>
      <c r="G244" s="28" t="s">
        <v>74</v>
      </c>
      <c r="H244" s="24">
        <v>447597</v>
      </c>
      <c r="I244" s="1">
        <v>925</v>
      </c>
      <c r="J244" s="17">
        <v>778</v>
      </c>
      <c r="K244" s="24">
        <f t="shared" si="21"/>
        <v>575.31748071979439</v>
      </c>
      <c r="L244" s="18">
        <v>34.799999999999997</v>
      </c>
      <c r="M244" s="18">
        <v>4.5999999999999996</v>
      </c>
      <c r="N244" s="18">
        <v>28.56</v>
      </c>
      <c r="O244" s="19">
        <v>0.53649999999999998</v>
      </c>
      <c r="Q244" s="21">
        <f t="shared" si="22"/>
        <v>308.65782840616964</v>
      </c>
      <c r="R244" s="7">
        <f t="shared" si="23"/>
        <v>15576375.6</v>
      </c>
      <c r="S244" s="8">
        <f t="shared" si="24"/>
        <v>2058946.2</v>
      </c>
      <c r="T244" s="8">
        <f t="shared" si="25"/>
        <v>12783370.32</v>
      </c>
      <c r="U244" s="8">
        <f t="shared" si="26"/>
        <v>240135.7905</v>
      </c>
      <c r="V244" s="8">
        <f t="shared" si="27"/>
        <v>138154318.02111632</v>
      </c>
    </row>
    <row r="245" spans="1:22" x14ac:dyDescent="0.4">
      <c r="A245" s="22">
        <v>2016</v>
      </c>
      <c r="B245" s="22" t="s">
        <v>19</v>
      </c>
      <c r="D245" s="22" t="s">
        <v>79</v>
      </c>
      <c r="E245" s="1" t="s">
        <v>44</v>
      </c>
      <c r="F245" s="1" t="s">
        <v>18</v>
      </c>
      <c r="G245" s="28" t="s">
        <v>74</v>
      </c>
      <c r="H245" s="24">
        <v>52804</v>
      </c>
      <c r="I245" s="1">
        <v>109</v>
      </c>
      <c r="J245" s="17">
        <v>120</v>
      </c>
      <c r="K245" s="24">
        <f t="shared" si="21"/>
        <v>440.03333333333336</v>
      </c>
      <c r="L245" s="18">
        <v>34.869999999999997</v>
      </c>
      <c r="M245" s="18">
        <v>4.54</v>
      </c>
      <c r="N245" s="18">
        <v>28.64</v>
      </c>
      <c r="O245" s="19">
        <v>0.54510000000000003</v>
      </c>
      <c r="Q245" s="21">
        <f t="shared" si="22"/>
        <v>239.86216999999999</v>
      </c>
      <c r="R245" s="7">
        <f t="shared" si="23"/>
        <v>1841275.48</v>
      </c>
      <c r="S245" s="8">
        <f t="shared" si="24"/>
        <v>239730.16</v>
      </c>
      <c r="T245" s="8">
        <f t="shared" si="25"/>
        <v>1512306.56</v>
      </c>
      <c r="U245" s="8">
        <f t="shared" si="26"/>
        <v>28783.4604</v>
      </c>
      <c r="V245" s="8">
        <f t="shared" si="27"/>
        <v>12665682.02468</v>
      </c>
    </row>
    <row r="246" spans="1:22" x14ac:dyDescent="0.4">
      <c r="A246" s="22">
        <v>2016</v>
      </c>
      <c r="B246" s="22" t="s">
        <v>19</v>
      </c>
      <c r="D246" s="22" t="s">
        <v>79</v>
      </c>
      <c r="E246" s="1" t="s">
        <v>44</v>
      </c>
      <c r="F246" s="1" t="s">
        <v>18</v>
      </c>
      <c r="G246" s="28" t="s">
        <v>74</v>
      </c>
      <c r="H246" s="24">
        <v>94875</v>
      </c>
      <c r="I246" s="1">
        <v>195</v>
      </c>
      <c r="J246" s="17">
        <v>264</v>
      </c>
      <c r="K246" s="24">
        <f t="shared" si="21"/>
        <v>359.375</v>
      </c>
      <c r="L246" s="18">
        <v>34</v>
      </c>
      <c r="M246" s="18">
        <v>4.87</v>
      </c>
      <c r="N246" s="18">
        <v>27.99</v>
      </c>
      <c r="O246" s="19">
        <v>0.51919999999999999</v>
      </c>
      <c r="Q246" s="21">
        <f t="shared" si="22"/>
        <v>186.58750000000001</v>
      </c>
      <c r="R246" s="7">
        <f t="shared" si="23"/>
        <v>3225750</v>
      </c>
      <c r="S246" s="8">
        <f t="shared" si="24"/>
        <v>462041.25</v>
      </c>
      <c r="T246" s="8">
        <f t="shared" si="25"/>
        <v>2655551.25</v>
      </c>
      <c r="U246" s="8">
        <f t="shared" si="26"/>
        <v>49259.1</v>
      </c>
      <c r="V246" s="8">
        <f t="shared" si="27"/>
        <v>17702489.0625</v>
      </c>
    </row>
    <row r="247" spans="1:22" x14ac:dyDescent="0.4">
      <c r="A247" s="30">
        <v>2016</v>
      </c>
      <c r="B247" s="30" t="s">
        <v>19</v>
      </c>
      <c r="D247" s="22" t="s">
        <v>79</v>
      </c>
      <c r="E247" s="1" t="s">
        <v>44</v>
      </c>
      <c r="F247" s="1" t="s">
        <v>99</v>
      </c>
      <c r="G247" s="28" t="s">
        <v>74</v>
      </c>
      <c r="H247" s="24">
        <v>27559</v>
      </c>
      <c r="I247" s="1">
        <v>55</v>
      </c>
      <c r="J247" s="17">
        <v>40</v>
      </c>
      <c r="K247" s="24">
        <f t="shared" si="21"/>
        <v>688.97500000000002</v>
      </c>
      <c r="L247" s="18">
        <v>36.5</v>
      </c>
      <c r="M247" s="18">
        <v>4.63</v>
      </c>
      <c r="N247" s="18">
        <v>32.9</v>
      </c>
      <c r="O247" s="19">
        <v>0.56189999999999996</v>
      </c>
      <c r="Q247" s="21">
        <f t="shared" si="22"/>
        <v>387.13505249999997</v>
      </c>
      <c r="R247" s="7">
        <f t="shared" si="23"/>
        <v>1005903.5</v>
      </c>
      <c r="S247" s="8">
        <f t="shared" si="24"/>
        <v>127598.17</v>
      </c>
      <c r="T247" s="8">
        <f t="shared" si="25"/>
        <v>906691.1</v>
      </c>
      <c r="U247" s="8">
        <f t="shared" si="26"/>
        <v>15485.402099999999</v>
      </c>
      <c r="V247" s="8">
        <f t="shared" si="27"/>
        <v>10669054.9118475</v>
      </c>
    </row>
    <row r="248" spans="1:22" x14ac:dyDescent="0.4">
      <c r="A248" s="22">
        <v>2016</v>
      </c>
      <c r="B248" s="22" t="s">
        <v>19</v>
      </c>
      <c r="D248" s="22" t="s">
        <v>79</v>
      </c>
      <c r="E248" s="1" t="s">
        <v>44</v>
      </c>
      <c r="F248" s="1" t="s">
        <v>99</v>
      </c>
      <c r="G248" s="28" t="s">
        <v>74</v>
      </c>
      <c r="H248" s="24">
        <v>30731</v>
      </c>
      <c r="I248" s="1">
        <v>60</v>
      </c>
      <c r="J248" s="17">
        <v>50</v>
      </c>
      <c r="K248" s="24">
        <f t="shared" si="21"/>
        <v>614.62</v>
      </c>
      <c r="L248" s="18">
        <v>35.200000000000003</v>
      </c>
      <c r="M248" s="18">
        <v>5.08</v>
      </c>
      <c r="N248" s="18">
        <v>29.4</v>
      </c>
      <c r="O248" s="19">
        <v>0.52710000000000001</v>
      </c>
      <c r="Q248" s="21">
        <f t="shared" si="22"/>
        <v>323.96620200000001</v>
      </c>
      <c r="R248" s="7">
        <f t="shared" si="23"/>
        <v>1081731.2000000002</v>
      </c>
      <c r="S248" s="8">
        <f t="shared" si="24"/>
        <v>156113.48000000001</v>
      </c>
      <c r="T248" s="8">
        <f t="shared" si="25"/>
        <v>903491.39999999991</v>
      </c>
      <c r="U248" s="8">
        <f t="shared" si="26"/>
        <v>16198.310100000001</v>
      </c>
      <c r="V248" s="8">
        <f t="shared" si="27"/>
        <v>9955805.353662001</v>
      </c>
    </row>
    <row r="249" spans="1:22" x14ac:dyDescent="0.4">
      <c r="A249" s="30">
        <v>2016</v>
      </c>
      <c r="B249" s="30" t="s">
        <v>41</v>
      </c>
      <c r="D249" s="22" t="s">
        <v>79</v>
      </c>
      <c r="E249" s="1" t="s">
        <v>44</v>
      </c>
      <c r="F249" s="1" t="s">
        <v>18</v>
      </c>
      <c r="G249" s="28" t="s">
        <v>74</v>
      </c>
      <c r="H249" s="24">
        <v>77944</v>
      </c>
      <c r="I249" s="1">
        <v>159</v>
      </c>
      <c r="J249" s="17">
        <v>40</v>
      </c>
      <c r="K249" s="24">
        <f t="shared" si="21"/>
        <v>1948.6</v>
      </c>
      <c r="L249" s="18">
        <v>36.299999999999997</v>
      </c>
      <c r="M249" s="18">
        <v>4.2</v>
      </c>
      <c r="N249" s="18">
        <v>28.68</v>
      </c>
      <c r="O249" s="19">
        <v>0.5696</v>
      </c>
      <c r="Q249" s="21">
        <f t="shared" si="22"/>
        <v>1109.92256</v>
      </c>
      <c r="R249" s="7">
        <f t="shared" si="23"/>
        <v>2829367.1999999997</v>
      </c>
      <c r="S249" s="8">
        <f t="shared" si="24"/>
        <v>327364.8</v>
      </c>
      <c r="T249" s="8">
        <f t="shared" si="25"/>
        <v>2235433.92</v>
      </c>
      <c r="U249" s="8">
        <f t="shared" si="26"/>
        <v>44396.902399999999</v>
      </c>
      <c r="V249" s="8">
        <f t="shared" si="27"/>
        <v>86511804.016639993</v>
      </c>
    </row>
    <row r="250" spans="1:22" x14ac:dyDescent="0.4">
      <c r="A250" s="30">
        <v>2016</v>
      </c>
      <c r="B250" s="30" t="s">
        <v>41</v>
      </c>
      <c r="D250" s="22" t="s">
        <v>79</v>
      </c>
      <c r="E250" s="1" t="s">
        <v>44</v>
      </c>
      <c r="F250" s="1" t="s">
        <v>18</v>
      </c>
      <c r="G250" s="28" t="s">
        <v>74</v>
      </c>
      <c r="H250" s="24">
        <v>214642</v>
      </c>
      <c r="I250" s="1">
        <v>445</v>
      </c>
      <c r="J250" s="17">
        <v>120</v>
      </c>
      <c r="K250" s="24">
        <f t="shared" si="21"/>
        <v>1788.6833333333334</v>
      </c>
      <c r="L250" s="18">
        <v>36.39</v>
      </c>
      <c r="M250" s="18">
        <v>4.03</v>
      </c>
      <c r="N250" s="18">
        <v>29.48</v>
      </c>
      <c r="O250" s="19">
        <v>0.54180300000000003</v>
      </c>
      <c r="Q250" s="21">
        <f t="shared" si="22"/>
        <v>969.11399605000008</v>
      </c>
      <c r="R250" s="7">
        <f t="shared" si="23"/>
        <v>7810822.3799999999</v>
      </c>
      <c r="S250" s="8">
        <f t="shared" si="24"/>
        <v>865007.26</v>
      </c>
      <c r="T250" s="8">
        <f t="shared" si="25"/>
        <v>6327646.1600000001</v>
      </c>
      <c r="U250" s="8">
        <f t="shared" si="26"/>
        <v>116293.67952600001</v>
      </c>
      <c r="V250" s="8">
        <f t="shared" si="27"/>
        <v>208012566.34016412</v>
      </c>
    </row>
    <row r="251" spans="1:22" x14ac:dyDescent="0.4">
      <c r="A251" s="30">
        <v>2016</v>
      </c>
      <c r="B251" s="30" t="s">
        <v>41</v>
      </c>
      <c r="D251" s="22" t="s">
        <v>79</v>
      </c>
      <c r="E251" s="1" t="s">
        <v>44</v>
      </c>
      <c r="F251" s="1" t="s">
        <v>18</v>
      </c>
      <c r="G251" s="28" t="s">
        <v>74</v>
      </c>
      <c r="H251" s="24">
        <v>106342</v>
      </c>
      <c r="I251" s="1">
        <v>213</v>
      </c>
      <c r="J251" s="17">
        <v>60</v>
      </c>
      <c r="K251" s="24">
        <f t="shared" si="21"/>
        <v>1772.3666666666666</v>
      </c>
      <c r="L251" s="18">
        <v>35.99</v>
      </c>
      <c r="M251" s="18">
        <v>4.63</v>
      </c>
      <c r="N251" s="18">
        <v>28.83</v>
      </c>
      <c r="O251" s="19">
        <v>0.56562299999999999</v>
      </c>
      <c r="Q251" s="21">
        <f t="shared" si="22"/>
        <v>1002.4913511</v>
      </c>
      <c r="R251" s="7">
        <f t="shared" si="23"/>
        <v>3827248.58</v>
      </c>
      <c r="S251" s="8">
        <f t="shared" si="24"/>
        <v>492363.45999999996</v>
      </c>
      <c r="T251" s="8">
        <f t="shared" si="25"/>
        <v>3065839.86</v>
      </c>
      <c r="U251" s="8">
        <f t="shared" si="26"/>
        <v>60149.481066</v>
      </c>
      <c r="V251" s="8">
        <f t="shared" si="27"/>
        <v>106606935.2586762</v>
      </c>
    </row>
    <row r="252" spans="1:22" x14ac:dyDescent="0.4">
      <c r="A252" s="22">
        <v>2016</v>
      </c>
      <c r="B252" s="22" t="s">
        <v>19</v>
      </c>
      <c r="D252" s="22" t="s">
        <v>78</v>
      </c>
      <c r="E252" s="1" t="s">
        <v>42</v>
      </c>
      <c r="F252" s="1" t="s">
        <v>43</v>
      </c>
      <c r="G252" s="28" t="s">
        <v>81</v>
      </c>
      <c r="H252" s="24">
        <v>150977</v>
      </c>
      <c r="I252" s="1">
        <v>221</v>
      </c>
      <c r="J252" s="17">
        <v>144.5</v>
      </c>
      <c r="K252" s="24">
        <f t="shared" si="21"/>
        <v>1044.8235294117646</v>
      </c>
      <c r="L252" s="18">
        <v>35.1</v>
      </c>
      <c r="M252" s="18">
        <v>4.8</v>
      </c>
      <c r="N252" s="18">
        <v>28.6</v>
      </c>
      <c r="O252" s="19">
        <v>0.54559999999999997</v>
      </c>
      <c r="Q252" s="21">
        <f t="shared" si="22"/>
        <v>570.05571764705883</v>
      </c>
      <c r="R252" s="7">
        <f t="shared" si="23"/>
        <v>5299292.7</v>
      </c>
      <c r="S252" s="8">
        <f t="shared" si="24"/>
        <v>724689.6</v>
      </c>
      <c r="T252" s="8">
        <f t="shared" si="25"/>
        <v>4317942.2</v>
      </c>
      <c r="U252" s="8">
        <f t="shared" si="26"/>
        <v>82373.051200000002</v>
      </c>
      <c r="V252" s="8">
        <f t="shared" si="27"/>
        <v>86065302.083200008</v>
      </c>
    </row>
    <row r="253" spans="1:22" x14ac:dyDescent="0.4">
      <c r="A253" s="22">
        <v>2016</v>
      </c>
      <c r="B253" s="22" t="s">
        <v>41</v>
      </c>
      <c r="D253" s="22" t="s">
        <v>78</v>
      </c>
      <c r="E253" s="1" t="s">
        <v>42</v>
      </c>
      <c r="F253" s="1" t="s">
        <v>43</v>
      </c>
      <c r="G253" s="28" t="s">
        <v>80</v>
      </c>
      <c r="H253" s="24">
        <v>416030</v>
      </c>
      <c r="I253" s="1">
        <v>192</v>
      </c>
      <c r="J253" s="17">
        <v>388.7</v>
      </c>
      <c r="K253" s="24">
        <f t="shared" si="21"/>
        <v>1070.3112940571134</v>
      </c>
      <c r="L253" s="18">
        <v>35.1</v>
      </c>
      <c r="M253" s="18">
        <v>4.5999999999999996</v>
      </c>
      <c r="N253" s="18">
        <v>29.1</v>
      </c>
      <c r="O253" s="19">
        <v>0.54569999999999996</v>
      </c>
      <c r="Q253" s="21">
        <f t="shared" si="22"/>
        <v>584.0688731669668</v>
      </c>
      <c r="R253" s="7">
        <f t="shared" si="23"/>
        <v>14602653</v>
      </c>
      <c r="S253" s="8">
        <f t="shared" si="24"/>
        <v>1913737.9999999998</v>
      </c>
      <c r="T253" s="8">
        <f t="shared" si="25"/>
        <v>12106473</v>
      </c>
      <c r="U253" s="8">
        <f t="shared" si="26"/>
        <v>227027.571</v>
      </c>
      <c r="V253" s="8">
        <f t="shared" si="27"/>
        <v>242990173.30365321</v>
      </c>
    </row>
    <row r="254" spans="1:22" x14ac:dyDescent="0.4">
      <c r="A254" s="22">
        <v>2016</v>
      </c>
      <c r="B254" s="22" t="s">
        <v>19</v>
      </c>
      <c r="D254" s="22" t="s">
        <v>79</v>
      </c>
      <c r="E254" s="1" t="s">
        <v>44</v>
      </c>
      <c r="F254" s="1" t="s">
        <v>103</v>
      </c>
      <c r="G254" s="28" t="s">
        <v>100</v>
      </c>
      <c r="H254" s="24">
        <v>5570</v>
      </c>
      <c r="I254" s="1">
        <v>11</v>
      </c>
      <c r="J254" s="17">
        <v>25</v>
      </c>
      <c r="K254" s="24">
        <f t="shared" si="21"/>
        <v>222.8</v>
      </c>
      <c r="L254" s="18">
        <v>33</v>
      </c>
      <c r="M254" s="18">
        <v>4.4000000000000004</v>
      </c>
      <c r="N254" s="18">
        <v>27.6</v>
      </c>
      <c r="O254" s="19">
        <v>0.50309999999999999</v>
      </c>
      <c r="Q254" s="21">
        <f t="shared" si="22"/>
        <v>112.09067999999999</v>
      </c>
      <c r="R254" s="7">
        <f t="shared" si="23"/>
        <v>183810</v>
      </c>
      <c r="S254" s="8">
        <f t="shared" si="24"/>
        <v>24508.000000000004</v>
      </c>
      <c r="T254" s="8">
        <f t="shared" si="25"/>
        <v>153732</v>
      </c>
      <c r="U254" s="8">
        <f t="shared" si="26"/>
        <v>2802.2669999999998</v>
      </c>
      <c r="V254" s="8">
        <f t="shared" si="27"/>
        <v>624345.08759999997</v>
      </c>
    </row>
    <row r="255" spans="1:22" x14ac:dyDescent="0.4">
      <c r="A255" s="30">
        <v>2016</v>
      </c>
      <c r="B255" s="30" t="s">
        <v>41</v>
      </c>
      <c r="D255" s="22" t="s">
        <v>79</v>
      </c>
      <c r="E255" s="1" t="s">
        <v>44</v>
      </c>
      <c r="F255" s="1" t="s">
        <v>18</v>
      </c>
      <c r="G255" s="28" t="s">
        <v>74</v>
      </c>
      <c r="H255" s="24">
        <v>208815</v>
      </c>
      <c r="I255" s="1">
        <v>430</v>
      </c>
      <c r="J255" s="17">
        <v>120</v>
      </c>
      <c r="K255" s="24">
        <f t="shared" si="21"/>
        <v>1740.125</v>
      </c>
      <c r="L255" s="18">
        <v>36.049999999999997</v>
      </c>
      <c r="M255" s="18">
        <v>3.98</v>
      </c>
      <c r="N255" s="18">
        <v>29.45</v>
      </c>
      <c r="O255" s="19">
        <v>0.54679999999999995</v>
      </c>
      <c r="Q255" s="21">
        <f t="shared" si="22"/>
        <v>951.50034999999991</v>
      </c>
      <c r="R255" s="7">
        <f t="shared" si="23"/>
        <v>7527780.7499999991</v>
      </c>
      <c r="S255" s="8">
        <f t="shared" si="24"/>
        <v>831083.7</v>
      </c>
      <c r="T255" s="8">
        <f t="shared" si="25"/>
        <v>6149601.75</v>
      </c>
      <c r="U255" s="8">
        <f t="shared" si="26"/>
        <v>114180.04199999999</v>
      </c>
      <c r="V255" s="8">
        <f t="shared" si="27"/>
        <v>198687545.58524999</v>
      </c>
    </row>
    <row r="256" spans="1:22" x14ac:dyDescent="0.4">
      <c r="A256" s="30">
        <v>2016</v>
      </c>
      <c r="B256" s="30" t="s">
        <v>41</v>
      </c>
      <c r="D256" s="22" t="s">
        <v>79</v>
      </c>
      <c r="E256" s="1" t="s">
        <v>44</v>
      </c>
      <c r="F256" s="1" t="s">
        <v>18</v>
      </c>
      <c r="G256" s="28" t="s">
        <v>74</v>
      </c>
      <c r="H256" s="24">
        <v>203320</v>
      </c>
      <c r="I256" s="1">
        <v>418</v>
      </c>
      <c r="J256" s="17">
        <v>120</v>
      </c>
      <c r="K256" s="24">
        <f t="shared" si="21"/>
        <v>1694.3333333333333</v>
      </c>
      <c r="L256" s="18">
        <v>36.11</v>
      </c>
      <c r="M256" s="18">
        <v>4.0199999999999996</v>
      </c>
      <c r="N256" s="18">
        <v>29.24</v>
      </c>
      <c r="O256" s="19">
        <v>0.53900000000000003</v>
      </c>
      <c r="Q256" s="21">
        <f t="shared" si="22"/>
        <v>913.24566666666681</v>
      </c>
      <c r="R256" s="7">
        <f t="shared" si="23"/>
        <v>7341885.2000000002</v>
      </c>
      <c r="S256" s="8">
        <f t="shared" si="24"/>
        <v>817346.39999999991</v>
      </c>
      <c r="T256" s="8">
        <f t="shared" si="25"/>
        <v>5945076.7999999998</v>
      </c>
      <c r="U256" s="8">
        <f t="shared" si="26"/>
        <v>109589.48000000001</v>
      </c>
      <c r="V256" s="8">
        <f t="shared" si="27"/>
        <v>185681108.94666669</v>
      </c>
    </row>
    <row r="257" spans="1:22" x14ac:dyDescent="0.4">
      <c r="A257" s="30">
        <v>2016</v>
      </c>
      <c r="B257" s="30" t="s">
        <v>41</v>
      </c>
      <c r="C257" s="23">
        <v>3.3</v>
      </c>
      <c r="D257" s="22" t="s">
        <v>79</v>
      </c>
      <c r="E257" s="1" t="s">
        <v>44</v>
      </c>
      <c r="F257" s="1" t="s">
        <v>18</v>
      </c>
      <c r="G257" s="28" t="s">
        <v>74</v>
      </c>
      <c r="H257" s="24">
        <v>202418</v>
      </c>
      <c r="I257" s="1">
        <v>414</v>
      </c>
      <c r="J257" s="17">
        <v>120</v>
      </c>
      <c r="K257" s="24">
        <f t="shared" si="21"/>
        <v>1686.8166666666666</v>
      </c>
      <c r="L257" s="18">
        <v>36.08</v>
      </c>
      <c r="M257" s="18">
        <v>4.71</v>
      </c>
      <c r="N257" s="18">
        <v>29.08</v>
      </c>
      <c r="O257" s="19">
        <v>0.55733699999999997</v>
      </c>
      <c r="Q257" s="21">
        <f t="shared" si="22"/>
        <v>940.12534054999992</v>
      </c>
      <c r="R257" s="7">
        <f t="shared" si="23"/>
        <v>7303241.4399999995</v>
      </c>
      <c r="S257" s="8">
        <f t="shared" si="24"/>
        <v>953388.78</v>
      </c>
      <c r="T257" s="8">
        <f t="shared" si="25"/>
        <v>5886315.4399999995</v>
      </c>
      <c r="U257" s="8">
        <f t="shared" si="26"/>
        <v>112815.040866</v>
      </c>
      <c r="V257" s="8">
        <f t="shared" si="27"/>
        <v>190298291.18344989</v>
      </c>
    </row>
    <row r="258" spans="1:22" x14ac:dyDescent="0.4">
      <c r="A258" s="30">
        <v>2016</v>
      </c>
      <c r="B258" s="30" t="s">
        <v>41</v>
      </c>
      <c r="D258" s="22" t="s">
        <v>79</v>
      </c>
      <c r="E258" s="1" t="s">
        <v>44</v>
      </c>
      <c r="F258" s="1" t="s">
        <v>18</v>
      </c>
      <c r="G258" s="28" t="s">
        <v>74</v>
      </c>
      <c r="H258" s="24">
        <v>197207</v>
      </c>
      <c r="I258" s="1">
        <v>406</v>
      </c>
      <c r="J258" s="17">
        <v>120</v>
      </c>
      <c r="K258" s="24">
        <f t="shared" si="21"/>
        <v>1643.3916666666667</v>
      </c>
      <c r="L258" s="18">
        <v>36.450000000000003</v>
      </c>
      <c r="M258" s="18">
        <v>4.2</v>
      </c>
      <c r="N258" s="18">
        <v>29.01</v>
      </c>
      <c r="O258" s="19">
        <v>0.55800000000000005</v>
      </c>
      <c r="Q258" s="21">
        <f t="shared" si="22"/>
        <v>917.01255000000003</v>
      </c>
      <c r="R258" s="7">
        <f t="shared" si="23"/>
        <v>7188195.1500000004</v>
      </c>
      <c r="S258" s="8">
        <f t="shared" si="24"/>
        <v>828269.4</v>
      </c>
      <c r="T258" s="8">
        <f t="shared" si="25"/>
        <v>5720975.0700000003</v>
      </c>
      <c r="U258" s="8">
        <f t="shared" si="26"/>
        <v>110041.50600000001</v>
      </c>
      <c r="V258" s="8">
        <f t="shared" si="27"/>
        <v>180841293.94785002</v>
      </c>
    </row>
    <row r="259" spans="1:22" x14ac:dyDescent="0.4">
      <c r="A259" s="30">
        <v>2016</v>
      </c>
      <c r="B259" s="30" t="s">
        <v>41</v>
      </c>
      <c r="D259" s="22" t="s">
        <v>79</v>
      </c>
      <c r="E259" s="1" t="s">
        <v>44</v>
      </c>
      <c r="F259" s="1" t="s">
        <v>18</v>
      </c>
      <c r="G259" s="28" t="s">
        <v>74</v>
      </c>
      <c r="H259" s="24">
        <v>190720</v>
      </c>
      <c r="I259" s="1">
        <v>387</v>
      </c>
      <c r="J259" s="17">
        <v>120</v>
      </c>
      <c r="K259" s="24">
        <f t="shared" ref="K259:K322" si="28">IF(J259="",0,H259/J259)</f>
        <v>1589.3333333333333</v>
      </c>
      <c r="L259" s="18">
        <v>36.18</v>
      </c>
      <c r="M259" s="18">
        <v>4.03</v>
      </c>
      <c r="N259" s="18">
        <v>29.66</v>
      </c>
      <c r="O259" s="19">
        <v>0.55269999999999997</v>
      </c>
      <c r="Q259" s="21">
        <f t="shared" ref="Q259:Q322" si="29">IF(J259="",0,O259*H259/J259)</f>
        <v>878.42453333333322</v>
      </c>
      <c r="R259" s="7">
        <f t="shared" ref="R259:R322" si="30">$H259*L259</f>
        <v>6900249.5999999996</v>
      </c>
      <c r="S259" s="8">
        <f t="shared" ref="S259:S322" si="31">$H259*M259</f>
        <v>768601.60000000009</v>
      </c>
      <c r="T259" s="8">
        <f t="shared" ref="T259:T322" si="32">$H259*N259</f>
        <v>5656755.2000000002</v>
      </c>
      <c r="U259" s="8">
        <f t="shared" ref="U259:U322" si="33">$H259*O259</f>
        <v>105410.94399999999</v>
      </c>
      <c r="V259" s="8">
        <f t="shared" ref="V259:V322" si="34">$H259*Q259</f>
        <v>167533126.99733332</v>
      </c>
    </row>
    <row r="260" spans="1:22" x14ac:dyDescent="0.4">
      <c r="A260" s="30">
        <v>2016</v>
      </c>
      <c r="B260" s="30" t="s">
        <v>41</v>
      </c>
      <c r="D260" s="22" t="s">
        <v>79</v>
      </c>
      <c r="E260" s="1" t="s">
        <v>44</v>
      </c>
      <c r="F260" s="1" t="s">
        <v>18</v>
      </c>
      <c r="G260" s="28" t="s">
        <v>74</v>
      </c>
      <c r="H260" s="24">
        <v>94893</v>
      </c>
      <c r="I260" s="1">
        <v>196</v>
      </c>
      <c r="J260" s="17">
        <v>60</v>
      </c>
      <c r="K260" s="24">
        <f t="shared" si="28"/>
        <v>1581.55</v>
      </c>
      <c r="L260" s="18">
        <v>36.07</v>
      </c>
      <c r="M260" s="18">
        <v>3.81</v>
      </c>
      <c r="N260" s="18">
        <v>29.11</v>
      </c>
      <c r="O260" s="19">
        <v>0.55459999999999998</v>
      </c>
      <c r="Q260" s="21">
        <f t="shared" si="29"/>
        <v>877.12763000000007</v>
      </c>
      <c r="R260" s="7">
        <f t="shared" si="30"/>
        <v>3422790.5100000002</v>
      </c>
      <c r="S260" s="8">
        <f t="shared" si="31"/>
        <v>361542.33</v>
      </c>
      <c r="T260" s="8">
        <f t="shared" si="32"/>
        <v>2762335.23</v>
      </c>
      <c r="U260" s="8">
        <f t="shared" si="33"/>
        <v>52627.657800000001</v>
      </c>
      <c r="V260" s="8">
        <f t="shared" si="34"/>
        <v>83233272.19359</v>
      </c>
    </row>
    <row r="261" spans="1:22" x14ac:dyDescent="0.4">
      <c r="A261" s="22">
        <v>2016</v>
      </c>
      <c r="B261" s="22" t="s">
        <v>41</v>
      </c>
      <c r="D261" s="22" t="s">
        <v>79</v>
      </c>
      <c r="E261" s="1" t="s">
        <v>44</v>
      </c>
      <c r="F261" s="1" t="s">
        <v>18</v>
      </c>
      <c r="G261" s="28" t="s">
        <v>82</v>
      </c>
      <c r="H261" s="24">
        <v>95884</v>
      </c>
      <c r="I261" s="1">
        <v>187</v>
      </c>
      <c r="J261" s="17">
        <v>120</v>
      </c>
      <c r="K261" s="24">
        <f t="shared" si="28"/>
        <v>799.0333333333333</v>
      </c>
      <c r="L261" s="18">
        <v>35.69</v>
      </c>
      <c r="M261" s="18">
        <v>4.5599999999999996</v>
      </c>
      <c r="N261" s="18">
        <v>30.94</v>
      </c>
      <c r="O261" s="19">
        <v>0.53848700000000005</v>
      </c>
      <c r="Q261" s="21">
        <f t="shared" si="29"/>
        <v>430.26906256666666</v>
      </c>
      <c r="R261" s="7">
        <f t="shared" si="30"/>
        <v>3422099.96</v>
      </c>
      <c r="S261" s="8">
        <f t="shared" si="31"/>
        <v>437231.04</v>
      </c>
      <c r="T261" s="8">
        <f t="shared" si="32"/>
        <v>2966650.96</v>
      </c>
      <c r="U261" s="8">
        <f t="shared" si="33"/>
        <v>51632.287508000001</v>
      </c>
      <c r="V261" s="8">
        <f t="shared" si="34"/>
        <v>41255918.795142263</v>
      </c>
    </row>
    <row r="262" spans="1:22" x14ac:dyDescent="0.4">
      <c r="A262" s="22">
        <v>2016</v>
      </c>
      <c r="B262" s="22" t="s">
        <v>41</v>
      </c>
      <c r="C262" s="23">
        <v>3.7</v>
      </c>
      <c r="D262" s="22" t="s">
        <v>78</v>
      </c>
      <c r="E262" s="1" t="s">
        <v>44</v>
      </c>
      <c r="F262" s="1" t="s">
        <v>18</v>
      </c>
      <c r="G262" s="28" t="s">
        <v>84</v>
      </c>
      <c r="H262" s="24">
        <v>156477</v>
      </c>
      <c r="I262" s="1">
        <v>320</v>
      </c>
      <c r="J262" s="17">
        <v>100</v>
      </c>
      <c r="K262" s="24">
        <f t="shared" si="28"/>
        <v>1564.77</v>
      </c>
      <c r="L262" s="18">
        <v>38.299999999999997</v>
      </c>
      <c r="M262" s="18">
        <v>3.76</v>
      </c>
      <c r="N262" s="18">
        <v>33.9</v>
      </c>
      <c r="O262" s="19">
        <v>0.57040000000000002</v>
      </c>
      <c r="Q262" s="21">
        <f t="shared" si="29"/>
        <v>892.5448080000001</v>
      </c>
      <c r="R262" s="7">
        <f t="shared" si="30"/>
        <v>5993069.0999999996</v>
      </c>
      <c r="S262" s="8">
        <f t="shared" si="31"/>
        <v>588353.52</v>
      </c>
      <c r="T262" s="8">
        <f t="shared" si="32"/>
        <v>5304570.3</v>
      </c>
      <c r="U262" s="8">
        <f t="shared" si="33"/>
        <v>89254.480800000005</v>
      </c>
      <c r="V262" s="8">
        <f t="shared" si="34"/>
        <v>139662733.92141601</v>
      </c>
    </row>
    <row r="263" spans="1:22" x14ac:dyDescent="0.4">
      <c r="A263" s="22">
        <v>2016</v>
      </c>
      <c r="B263" s="22" t="s">
        <v>19</v>
      </c>
      <c r="D263" s="22" t="s">
        <v>79</v>
      </c>
      <c r="E263" s="1" t="s">
        <v>44</v>
      </c>
      <c r="F263" s="1" t="s">
        <v>18</v>
      </c>
      <c r="G263" s="28" t="s">
        <v>69</v>
      </c>
      <c r="H263" s="24">
        <v>33796</v>
      </c>
      <c r="I263" s="1">
        <v>68</v>
      </c>
      <c r="J263" s="17">
        <v>80</v>
      </c>
      <c r="K263" s="24">
        <f t="shared" si="28"/>
        <v>422.45</v>
      </c>
      <c r="L263" s="18">
        <v>36</v>
      </c>
      <c r="M263" s="18">
        <v>4.16</v>
      </c>
      <c r="N263" s="18">
        <v>30.25</v>
      </c>
      <c r="O263" s="19">
        <v>0.56940000000000002</v>
      </c>
      <c r="Q263" s="21">
        <f t="shared" si="29"/>
        <v>240.54302999999999</v>
      </c>
      <c r="R263" s="7">
        <f t="shared" si="30"/>
        <v>1216656</v>
      </c>
      <c r="S263" s="8">
        <f t="shared" si="31"/>
        <v>140591.36000000002</v>
      </c>
      <c r="T263" s="8">
        <f t="shared" si="32"/>
        <v>1022329</v>
      </c>
      <c r="U263" s="8">
        <f t="shared" si="33"/>
        <v>19243.4424</v>
      </c>
      <c r="V263" s="8">
        <f t="shared" si="34"/>
        <v>8129392.2418799996</v>
      </c>
    </row>
    <row r="264" spans="1:22" x14ac:dyDescent="0.4">
      <c r="A264" s="22">
        <v>2016</v>
      </c>
      <c r="B264" s="22" t="s">
        <v>19</v>
      </c>
      <c r="D264" s="22" t="s">
        <v>78</v>
      </c>
      <c r="E264" s="1" t="s">
        <v>44</v>
      </c>
      <c r="F264" s="1" t="s">
        <v>65</v>
      </c>
      <c r="G264" s="28" t="s">
        <v>69</v>
      </c>
      <c r="H264" s="24">
        <v>77634</v>
      </c>
      <c r="I264" s="1">
        <v>158</v>
      </c>
      <c r="J264" s="17">
        <v>111</v>
      </c>
      <c r="K264" s="24">
        <f t="shared" si="28"/>
        <v>699.40540540540542</v>
      </c>
      <c r="L264" s="18">
        <v>36.299999999999997</v>
      </c>
      <c r="M264" s="18">
        <v>4.03</v>
      </c>
      <c r="N264" s="18">
        <v>30.6</v>
      </c>
      <c r="O264" s="19">
        <v>0.56220000000000003</v>
      </c>
      <c r="Q264" s="21">
        <f t="shared" si="29"/>
        <v>393.20571891891893</v>
      </c>
      <c r="R264" s="7">
        <f t="shared" si="30"/>
        <v>2818114.1999999997</v>
      </c>
      <c r="S264" s="8">
        <f t="shared" si="31"/>
        <v>312865.02</v>
      </c>
      <c r="T264" s="8">
        <f t="shared" si="32"/>
        <v>2375600.4</v>
      </c>
      <c r="U264" s="8">
        <f t="shared" si="33"/>
        <v>43645.834800000004</v>
      </c>
      <c r="V264" s="8">
        <f t="shared" si="34"/>
        <v>30526132.782551352</v>
      </c>
    </row>
    <row r="265" spans="1:22" x14ac:dyDescent="0.4">
      <c r="A265" s="30">
        <v>2016</v>
      </c>
      <c r="B265" s="30" t="s">
        <v>41</v>
      </c>
      <c r="D265" s="22" t="s">
        <v>79</v>
      </c>
      <c r="E265" s="1" t="s">
        <v>44</v>
      </c>
      <c r="F265" s="1" t="s">
        <v>18</v>
      </c>
      <c r="G265" s="28" t="s">
        <v>74</v>
      </c>
      <c r="H265" s="24">
        <v>160495</v>
      </c>
      <c r="I265" s="1">
        <v>328</v>
      </c>
      <c r="J265" s="17">
        <v>120</v>
      </c>
      <c r="K265" s="24">
        <f t="shared" si="28"/>
        <v>1337.4583333333333</v>
      </c>
      <c r="L265" s="18">
        <v>35.22</v>
      </c>
      <c r="M265" s="18">
        <v>4.88</v>
      </c>
      <c r="N265" s="18">
        <v>28.64</v>
      </c>
      <c r="O265" s="19">
        <v>0.52553700000000003</v>
      </c>
      <c r="Q265" s="21">
        <f t="shared" si="29"/>
        <v>702.88384012500001</v>
      </c>
      <c r="R265" s="7">
        <f t="shared" si="30"/>
        <v>5652633.8999999994</v>
      </c>
      <c r="S265" s="8">
        <f t="shared" si="31"/>
        <v>783215.6</v>
      </c>
      <c r="T265" s="8">
        <f t="shared" si="32"/>
        <v>4596576.8</v>
      </c>
      <c r="U265" s="8">
        <f t="shared" si="33"/>
        <v>84346.060815000004</v>
      </c>
      <c r="V265" s="8">
        <f t="shared" si="34"/>
        <v>112809341.92086187</v>
      </c>
    </row>
    <row r="266" spans="1:22" x14ac:dyDescent="0.4">
      <c r="A266" s="30">
        <v>2016</v>
      </c>
      <c r="B266" s="30" t="s">
        <v>41</v>
      </c>
      <c r="D266" s="22" t="s">
        <v>78</v>
      </c>
      <c r="E266" s="1" t="s">
        <v>44</v>
      </c>
      <c r="F266" s="1" t="s">
        <v>18</v>
      </c>
      <c r="G266" s="28" t="s">
        <v>74</v>
      </c>
      <c r="H266" s="24">
        <v>78713</v>
      </c>
      <c r="I266" s="1">
        <v>161</v>
      </c>
      <c r="J266" s="17">
        <v>60</v>
      </c>
      <c r="K266" s="24">
        <f t="shared" si="28"/>
        <v>1311.8833333333334</v>
      </c>
      <c r="L266" s="18">
        <v>34.99</v>
      </c>
      <c r="M266" s="18">
        <v>4.7300000000000004</v>
      </c>
      <c r="N266" s="18">
        <v>28.93</v>
      </c>
      <c r="O266" s="19">
        <v>0.55549999999999999</v>
      </c>
      <c r="Q266" s="21">
        <f t="shared" si="29"/>
        <v>728.75119166666661</v>
      </c>
      <c r="R266" s="7">
        <f t="shared" si="30"/>
        <v>2754167.87</v>
      </c>
      <c r="S266" s="8">
        <f t="shared" si="31"/>
        <v>372312.49000000005</v>
      </c>
      <c r="T266" s="8">
        <f t="shared" si="32"/>
        <v>2277167.09</v>
      </c>
      <c r="U266" s="8">
        <f t="shared" si="33"/>
        <v>43725.071499999998</v>
      </c>
      <c r="V266" s="8">
        <f t="shared" si="34"/>
        <v>57362192.549658328</v>
      </c>
    </row>
    <row r="267" spans="1:22" x14ac:dyDescent="0.4">
      <c r="A267" s="30">
        <v>2016</v>
      </c>
      <c r="B267" s="30" t="s">
        <v>41</v>
      </c>
      <c r="D267" s="22" t="s">
        <v>79</v>
      </c>
      <c r="E267" s="1" t="s">
        <v>44</v>
      </c>
      <c r="F267" s="1" t="s">
        <v>18</v>
      </c>
      <c r="G267" s="28" t="s">
        <v>74</v>
      </c>
      <c r="H267" s="24">
        <v>78713</v>
      </c>
      <c r="I267" s="1">
        <v>161</v>
      </c>
      <c r="J267" s="17">
        <v>60</v>
      </c>
      <c r="K267" s="24">
        <f t="shared" si="28"/>
        <v>1311.8833333333334</v>
      </c>
      <c r="L267" s="18">
        <v>34.99</v>
      </c>
      <c r="M267" s="18">
        <v>4.7300000000000004</v>
      </c>
      <c r="N267" s="18">
        <v>28.93</v>
      </c>
      <c r="O267" s="19">
        <v>0.55549999999999999</v>
      </c>
      <c r="Q267" s="21">
        <f t="shared" si="29"/>
        <v>728.75119166666661</v>
      </c>
      <c r="R267" s="7">
        <f t="shared" si="30"/>
        <v>2754167.87</v>
      </c>
      <c r="S267" s="8">
        <f t="shared" si="31"/>
        <v>372312.49000000005</v>
      </c>
      <c r="T267" s="8">
        <f t="shared" si="32"/>
        <v>2277167.09</v>
      </c>
      <c r="U267" s="8">
        <f t="shared" si="33"/>
        <v>43725.071499999998</v>
      </c>
      <c r="V267" s="8">
        <f t="shared" si="34"/>
        <v>57362192.549658328</v>
      </c>
    </row>
    <row r="268" spans="1:22" x14ac:dyDescent="0.4">
      <c r="A268" s="22">
        <v>2016</v>
      </c>
      <c r="B268" s="22" t="s">
        <v>19</v>
      </c>
      <c r="D268" s="22" t="s">
        <v>78</v>
      </c>
      <c r="E268" s="1" t="s">
        <v>58</v>
      </c>
      <c r="F268" s="1" t="s">
        <v>104</v>
      </c>
      <c r="G268" s="28" t="s">
        <v>74</v>
      </c>
      <c r="H268" s="24">
        <v>18726</v>
      </c>
      <c r="I268" s="1">
        <v>38</v>
      </c>
      <c r="J268" s="17">
        <v>18</v>
      </c>
      <c r="K268" s="24">
        <f t="shared" si="28"/>
        <v>1040.3333333333333</v>
      </c>
      <c r="L268" s="18">
        <v>37.6</v>
      </c>
      <c r="M268" s="18">
        <v>4.9000000000000004</v>
      </c>
      <c r="N268" s="18">
        <v>35.299999999999997</v>
      </c>
      <c r="O268" s="19">
        <v>0.54910000000000003</v>
      </c>
      <c r="Q268" s="21">
        <f t="shared" si="29"/>
        <v>571.24703333333343</v>
      </c>
      <c r="R268" s="7">
        <f t="shared" si="30"/>
        <v>704097.6</v>
      </c>
      <c r="S268" s="8">
        <f t="shared" si="31"/>
        <v>91757.400000000009</v>
      </c>
      <c r="T268" s="8">
        <f t="shared" si="32"/>
        <v>661027.79999999993</v>
      </c>
      <c r="U268" s="8">
        <f t="shared" si="33"/>
        <v>10282.446600000001</v>
      </c>
      <c r="V268" s="8">
        <f t="shared" si="34"/>
        <v>10697171.946200002</v>
      </c>
    </row>
    <row r="269" spans="1:22" x14ac:dyDescent="0.4">
      <c r="A269" s="22">
        <v>2016</v>
      </c>
      <c r="B269" s="22" t="s">
        <v>19</v>
      </c>
      <c r="D269" s="22" t="s">
        <v>79</v>
      </c>
      <c r="E269" s="1" t="s">
        <v>45</v>
      </c>
      <c r="F269" s="1" t="s">
        <v>63</v>
      </c>
      <c r="G269" s="28" t="s">
        <v>74</v>
      </c>
      <c r="H269" s="24">
        <v>66839</v>
      </c>
      <c r="I269" s="1">
        <v>135</v>
      </c>
      <c r="J269" s="17">
        <v>56</v>
      </c>
      <c r="K269" s="24">
        <f t="shared" si="28"/>
        <v>1193.5535714285713</v>
      </c>
      <c r="L269" s="18">
        <v>35.9</v>
      </c>
      <c r="M269" s="18">
        <v>3.93</v>
      </c>
      <c r="N269" s="18">
        <v>30.9</v>
      </c>
      <c r="O269" s="19">
        <v>0.55079999999999996</v>
      </c>
      <c r="Q269" s="21">
        <f t="shared" si="29"/>
        <v>657.40930714285707</v>
      </c>
      <c r="R269" s="7">
        <f t="shared" si="30"/>
        <v>2399520.1</v>
      </c>
      <c r="S269" s="8">
        <f t="shared" si="31"/>
        <v>262677.27</v>
      </c>
      <c r="T269" s="8">
        <f t="shared" si="32"/>
        <v>2065325.0999999999</v>
      </c>
      <c r="U269" s="8">
        <f t="shared" si="33"/>
        <v>36814.921199999997</v>
      </c>
      <c r="V269" s="8">
        <f t="shared" si="34"/>
        <v>43940580.680121422</v>
      </c>
    </row>
    <row r="270" spans="1:22" x14ac:dyDescent="0.4">
      <c r="A270" s="22">
        <v>2016</v>
      </c>
      <c r="B270" s="22" t="s">
        <v>41</v>
      </c>
      <c r="D270" s="22" t="s">
        <v>79</v>
      </c>
      <c r="E270" s="1" t="s">
        <v>44</v>
      </c>
      <c r="F270" s="1" t="s">
        <v>18</v>
      </c>
      <c r="G270" s="28" t="s">
        <v>83</v>
      </c>
      <c r="H270" s="24">
        <v>173430</v>
      </c>
      <c r="I270" s="1">
        <v>344</v>
      </c>
      <c r="J270" s="17">
        <v>120</v>
      </c>
      <c r="K270" s="24">
        <f t="shared" si="28"/>
        <v>1445.25</v>
      </c>
      <c r="L270" s="18">
        <v>36.64</v>
      </c>
      <c r="M270" s="18">
        <v>4.33</v>
      </c>
      <c r="N270" s="18">
        <v>32.15</v>
      </c>
      <c r="O270" s="19">
        <v>0.56598400000000004</v>
      </c>
      <c r="Q270" s="21">
        <f t="shared" si="29"/>
        <v>817.98837600000002</v>
      </c>
      <c r="R270" s="7">
        <f t="shared" si="30"/>
        <v>6354475.2000000002</v>
      </c>
      <c r="S270" s="8">
        <f t="shared" si="31"/>
        <v>750951.9</v>
      </c>
      <c r="T270" s="8">
        <f t="shared" si="32"/>
        <v>5575774.5</v>
      </c>
      <c r="U270" s="8">
        <f t="shared" si="33"/>
        <v>98158.605120000007</v>
      </c>
      <c r="V270" s="8">
        <f t="shared" si="34"/>
        <v>141863724.04967999</v>
      </c>
    </row>
    <row r="271" spans="1:22" x14ac:dyDescent="0.4">
      <c r="A271" s="30">
        <v>2016</v>
      </c>
      <c r="B271" s="30" t="s">
        <v>19</v>
      </c>
      <c r="D271" s="22" t="s">
        <v>78</v>
      </c>
      <c r="E271" s="1" t="s">
        <v>45</v>
      </c>
      <c r="F271" s="1" t="s">
        <v>63</v>
      </c>
      <c r="G271" s="28" t="s">
        <v>74</v>
      </c>
      <c r="H271" s="24">
        <v>85869</v>
      </c>
      <c r="I271" s="1">
        <v>181</v>
      </c>
      <c r="J271" s="17">
        <v>70</v>
      </c>
      <c r="K271" s="24">
        <f t="shared" si="28"/>
        <v>1226.7</v>
      </c>
      <c r="L271" s="18">
        <v>35.9</v>
      </c>
      <c r="M271" s="18">
        <v>4.74</v>
      </c>
      <c r="N271" s="18">
        <v>30.5</v>
      </c>
      <c r="O271" s="19">
        <v>0.53510000000000002</v>
      </c>
      <c r="Q271" s="21">
        <f t="shared" si="29"/>
        <v>656.40717000000006</v>
      </c>
      <c r="R271" s="7">
        <f t="shared" si="30"/>
        <v>3082697.1</v>
      </c>
      <c r="S271" s="8">
        <f t="shared" si="31"/>
        <v>407019.06</v>
      </c>
      <c r="T271" s="8">
        <f t="shared" si="32"/>
        <v>2619004.5</v>
      </c>
      <c r="U271" s="8">
        <f t="shared" si="33"/>
        <v>45948.501900000003</v>
      </c>
      <c r="V271" s="8">
        <f t="shared" si="34"/>
        <v>56365027.280730009</v>
      </c>
    </row>
    <row r="272" spans="1:22" x14ac:dyDescent="0.4">
      <c r="A272" s="30">
        <v>2016</v>
      </c>
      <c r="B272" s="30" t="s">
        <v>41</v>
      </c>
      <c r="D272" s="22" t="s">
        <v>79</v>
      </c>
      <c r="E272" s="1" t="s">
        <v>44</v>
      </c>
      <c r="F272" s="1" t="s">
        <v>18</v>
      </c>
      <c r="G272" s="28" t="s">
        <v>74</v>
      </c>
      <c r="H272" s="24">
        <v>156487</v>
      </c>
      <c r="I272" s="1">
        <v>320</v>
      </c>
      <c r="J272" s="17">
        <v>120</v>
      </c>
      <c r="K272" s="24">
        <f t="shared" si="28"/>
        <v>1304.0583333333334</v>
      </c>
      <c r="L272" s="18">
        <v>35.07</v>
      </c>
      <c r="M272" s="18">
        <v>4.5999999999999996</v>
      </c>
      <c r="N272" s="18">
        <v>29.16</v>
      </c>
      <c r="O272" s="19">
        <v>0.50239999999999996</v>
      </c>
      <c r="Q272" s="21">
        <f t="shared" si="29"/>
        <v>655.15890666666667</v>
      </c>
      <c r="R272" s="7">
        <f t="shared" si="30"/>
        <v>5487999.0899999999</v>
      </c>
      <c r="S272" s="8">
        <f t="shared" si="31"/>
        <v>719840.2</v>
      </c>
      <c r="T272" s="8">
        <f t="shared" si="32"/>
        <v>4563160.92</v>
      </c>
      <c r="U272" s="8">
        <f t="shared" si="33"/>
        <v>78619.068799999994</v>
      </c>
      <c r="V272" s="8">
        <f t="shared" si="34"/>
        <v>102523851.82754667</v>
      </c>
    </row>
    <row r="273" spans="1:22" x14ac:dyDescent="0.4">
      <c r="A273" s="30">
        <v>2016</v>
      </c>
      <c r="B273" s="30" t="s">
        <v>41</v>
      </c>
      <c r="D273" s="22" t="s">
        <v>78</v>
      </c>
      <c r="E273" s="1" t="s">
        <v>44</v>
      </c>
      <c r="F273" s="1" t="s">
        <v>18</v>
      </c>
      <c r="G273" s="28" t="s">
        <v>74</v>
      </c>
      <c r="H273" s="24">
        <v>38031</v>
      </c>
      <c r="I273" s="1">
        <v>78</v>
      </c>
      <c r="J273" s="17">
        <v>30</v>
      </c>
      <c r="K273" s="24">
        <f t="shared" si="28"/>
        <v>1267.7</v>
      </c>
      <c r="L273" s="18">
        <v>35.200000000000003</v>
      </c>
      <c r="M273" s="18">
        <v>3.96</v>
      </c>
      <c r="N273" s="18">
        <v>27.6</v>
      </c>
      <c r="O273" s="19">
        <v>0.55400000000000005</v>
      </c>
      <c r="Q273" s="21">
        <f t="shared" si="29"/>
        <v>702.30580000000009</v>
      </c>
      <c r="R273" s="7">
        <f t="shared" si="30"/>
        <v>1338691.2000000002</v>
      </c>
      <c r="S273" s="8">
        <f t="shared" si="31"/>
        <v>150602.76</v>
      </c>
      <c r="T273" s="8">
        <f t="shared" si="32"/>
        <v>1049655.6000000001</v>
      </c>
      <c r="U273" s="8">
        <f t="shared" si="33"/>
        <v>21069.174000000003</v>
      </c>
      <c r="V273" s="8">
        <f t="shared" si="34"/>
        <v>26709391.879800003</v>
      </c>
    </row>
    <row r="274" spans="1:22" x14ac:dyDescent="0.4">
      <c r="A274" s="22">
        <v>2016</v>
      </c>
      <c r="B274" s="22" t="s">
        <v>41</v>
      </c>
      <c r="C274" s="23">
        <v>3.7</v>
      </c>
      <c r="D274" s="22" t="s">
        <v>78</v>
      </c>
      <c r="E274" s="1" t="s">
        <v>44</v>
      </c>
      <c r="F274" s="1" t="s">
        <v>18</v>
      </c>
      <c r="G274" s="28" t="s">
        <v>84</v>
      </c>
      <c r="H274" s="24">
        <v>80270</v>
      </c>
      <c r="I274" s="1">
        <v>165</v>
      </c>
      <c r="J274" s="17">
        <v>52</v>
      </c>
      <c r="K274" s="24">
        <f t="shared" si="28"/>
        <v>1543.6538461538462</v>
      </c>
      <c r="L274" s="18">
        <v>37.299999999999997</v>
      </c>
      <c r="M274" s="18">
        <v>4.01</v>
      </c>
      <c r="N274" s="18">
        <v>33.799999999999997</v>
      </c>
      <c r="O274" s="19">
        <v>0.57769999999999999</v>
      </c>
      <c r="Q274" s="21">
        <f t="shared" si="29"/>
        <v>891.76882692307686</v>
      </c>
      <c r="R274" s="7">
        <f t="shared" si="30"/>
        <v>2994071</v>
      </c>
      <c r="S274" s="8">
        <f t="shared" si="31"/>
        <v>321882.7</v>
      </c>
      <c r="T274" s="8">
        <f t="shared" si="32"/>
        <v>2713126</v>
      </c>
      <c r="U274" s="8">
        <f t="shared" si="33"/>
        <v>46371.978999999999</v>
      </c>
      <c r="V274" s="8">
        <f t="shared" si="34"/>
        <v>71582283.737115383</v>
      </c>
    </row>
    <row r="275" spans="1:22" x14ac:dyDescent="0.4">
      <c r="A275" s="30">
        <v>2016</v>
      </c>
      <c r="B275" s="30" t="s">
        <v>41</v>
      </c>
      <c r="D275" s="22" t="s">
        <v>78</v>
      </c>
      <c r="E275" s="1" t="s">
        <v>44</v>
      </c>
      <c r="F275" s="1" t="s">
        <v>18</v>
      </c>
      <c r="G275" s="28" t="s">
        <v>74</v>
      </c>
      <c r="H275" s="24">
        <v>75153</v>
      </c>
      <c r="I275" s="1">
        <v>150</v>
      </c>
      <c r="J275" s="17">
        <v>60</v>
      </c>
      <c r="K275" s="24">
        <f t="shared" si="28"/>
        <v>1252.55</v>
      </c>
      <c r="L275" s="18">
        <v>35.909999999999997</v>
      </c>
      <c r="M275" s="18">
        <v>4.59</v>
      </c>
      <c r="N275" s="18">
        <v>28.99</v>
      </c>
      <c r="O275" s="19">
        <v>0.56320000000000003</v>
      </c>
      <c r="Q275" s="21">
        <f t="shared" si="29"/>
        <v>705.43615999999997</v>
      </c>
      <c r="R275" s="7">
        <f t="shared" si="30"/>
        <v>2698744.2299999995</v>
      </c>
      <c r="S275" s="8">
        <f t="shared" si="31"/>
        <v>344952.26999999996</v>
      </c>
      <c r="T275" s="8">
        <f t="shared" si="32"/>
        <v>2178685.4699999997</v>
      </c>
      <c r="U275" s="8">
        <f t="shared" si="33"/>
        <v>42326.169600000001</v>
      </c>
      <c r="V275" s="8">
        <f t="shared" si="34"/>
        <v>53015643.732479997</v>
      </c>
    </row>
    <row r="276" spans="1:22" x14ac:dyDescent="0.4">
      <c r="A276" s="22">
        <v>2016</v>
      </c>
      <c r="B276" s="22" t="s">
        <v>41</v>
      </c>
      <c r="D276" s="22" t="s">
        <v>78</v>
      </c>
      <c r="E276" s="1" t="s">
        <v>44</v>
      </c>
      <c r="F276" s="1" t="s">
        <v>18</v>
      </c>
      <c r="G276" s="28" t="s">
        <v>84</v>
      </c>
      <c r="H276" s="24">
        <v>183280</v>
      </c>
      <c r="I276" s="1">
        <v>373</v>
      </c>
      <c r="J276" s="17">
        <v>120</v>
      </c>
      <c r="K276" s="24">
        <f t="shared" si="28"/>
        <v>1527.3333333333333</v>
      </c>
      <c r="L276" s="18">
        <v>37.36</v>
      </c>
      <c r="M276" s="18">
        <v>4.03</v>
      </c>
      <c r="N276" s="18">
        <v>32.67</v>
      </c>
      <c r="O276" s="19">
        <v>0.57730000000000004</v>
      </c>
      <c r="Q276" s="21">
        <f t="shared" si="29"/>
        <v>881.72953333333339</v>
      </c>
      <c r="R276" s="7">
        <f t="shared" si="30"/>
        <v>6847340.7999999998</v>
      </c>
      <c r="S276" s="8">
        <f t="shared" si="31"/>
        <v>738618.4</v>
      </c>
      <c r="T276" s="8">
        <f t="shared" si="32"/>
        <v>5987757.6000000006</v>
      </c>
      <c r="U276" s="8">
        <f t="shared" si="33"/>
        <v>105807.54400000001</v>
      </c>
      <c r="V276" s="8">
        <f t="shared" si="34"/>
        <v>161603388.86933336</v>
      </c>
    </row>
    <row r="277" spans="1:22" x14ac:dyDescent="0.4">
      <c r="A277" s="30">
        <v>2016</v>
      </c>
      <c r="B277" s="30" t="s">
        <v>19</v>
      </c>
      <c r="D277" s="22" t="s">
        <v>78</v>
      </c>
      <c r="E277" s="1" t="s">
        <v>45</v>
      </c>
      <c r="F277" s="1" t="s">
        <v>63</v>
      </c>
      <c r="G277" s="28" t="s">
        <v>74</v>
      </c>
      <c r="H277" s="24">
        <v>73362</v>
      </c>
      <c r="I277" s="1">
        <v>152</v>
      </c>
      <c r="J277" s="17">
        <v>70</v>
      </c>
      <c r="K277" s="24">
        <f t="shared" si="28"/>
        <v>1048.0285714285715</v>
      </c>
      <c r="L277" s="18">
        <v>34.700000000000003</v>
      </c>
      <c r="M277" s="18">
        <v>4.1100000000000003</v>
      </c>
      <c r="N277" s="18">
        <v>30.7</v>
      </c>
      <c r="O277" s="19">
        <v>0.51239999999999997</v>
      </c>
      <c r="Q277" s="21">
        <f t="shared" si="29"/>
        <v>537.00983999999994</v>
      </c>
      <c r="R277" s="7">
        <f t="shared" si="30"/>
        <v>2545661.4000000004</v>
      </c>
      <c r="S277" s="8">
        <f t="shared" si="31"/>
        <v>301517.82</v>
      </c>
      <c r="T277" s="8">
        <f t="shared" si="32"/>
        <v>2252213.4</v>
      </c>
      <c r="U277" s="8">
        <f t="shared" si="33"/>
        <v>37590.688799999996</v>
      </c>
      <c r="V277" s="8">
        <f t="shared" si="34"/>
        <v>39396115.882079996</v>
      </c>
    </row>
    <row r="278" spans="1:22" x14ac:dyDescent="0.4">
      <c r="A278" s="22">
        <v>2016</v>
      </c>
      <c r="B278" s="22" t="s">
        <v>19</v>
      </c>
      <c r="D278" s="22" t="s">
        <v>79</v>
      </c>
      <c r="E278" s="1" t="s">
        <v>44</v>
      </c>
      <c r="F278" s="1" t="s">
        <v>34</v>
      </c>
      <c r="G278" s="28" t="s">
        <v>56</v>
      </c>
      <c r="H278" s="24">
        <v>35739</v>
      </c>
      <c r="I278" s="1">
        <v>72</v>
      </c>
      <c r="J278" s="17">
        <v>70</v>
      </c>
      <c r="K278" s="24">
        <f t="shared" si="28"/>
        <v>510.55714285714288</v>
      </c>
      <c r="L278" s="18">
        <v>34.200000000000003</v>
      </c>
      <c r="M278" s="18">
        <v>4.74</v>
      </c>
      <c r="N278" s="18">
        <v>29.2</v>
      </c>
      <c r="O278" s="19">
        <v>0.46329999999999999</v>
      </c>
      <c r="Q278" s="21">
        <f t="shared" si="29"/>
        <v>236.54112428571429</v>
      </c>
      <c r="R278" s="7">
        <f t="shared" si="30"/>
        <v>1222273.8</v>
      </c>
      <c r="S278" s="8">
        <f t="shared" si="31"/>
        <v>169402.86000000002</v>
      </c>
      <c r="T278" s="8">
        <f t="shared" si="32"/>
        <v>1043578.7999999999</v>
      </c>
      <c r="U278" s="8">
        <f t="shared" si="33"/>
        <v>16557.878700000001</v>
      </c>
      <c r="V278" s="8">
        <f t="shared" si="34"/>
        <v>8453743.2408471424</v>
      </c>
    </row>
    <row r="279" spans="1:22" x14ac:dyDescent="0.4">
      <c r="A279" s="30">
        <v>2016</v>
      </c>
      <c r="B279" s="30" t="s">
        <v>19</v>
      </c>
      <c r="D279" s="22" t="s">
        <v>79</v>
      </c>
      <c r="E279" s="1" t="s">
        <v>44</v>
      </c>
      <c r="F279" s="1" t="s">
        <v>90</v>
      </c>
      <c r="G279" s="28" t="s">
        <v>69</v>
      </c>
      <c r="H279" s="24">
        <v>48957</v>
      </c>
      <c r="I279" s="1">
        <v>110</v>
      </c>
      <c r="J279" s="17">
        <v>80</v>
      </c>
      <c r="K279" s="24">
        <f t="shared" si="28"/>
        <v>611.96249999999998</v>
      </c>
      <c r="L279" s="18">
        <v>36.4</v>
      </c>
      <c r="M279" s="18">
        <v>4.29</v>
      </c>
      <c r="N279" s="18">
        <v>29.7</v>
      </c>
      <c r="O279" s="19">
        <v>0.56659999999999999</v>
      </c>
      <c r="Q279" s="21">
        <f t="shared" si="29"/>
        <v>346.73795250000001</v>
      </c>
      <c r="R279" s="7">
        <f t="shared" si="30"/>
        <v>1782034.8</v>
      </c>
      <c r="S279" s="8">
        <f t="shared" si="31"/>
        <v>210025.53</v>
      </c>
      <c r="T279" s="8">
        <f t="shared" si="32"/>
        <v>1454022.9</v>
      </c>
      <c r="U279" s="8">
        <f t="shared" si="33"/>
        <v>27739.036199999999</v>
      </c>
      <c r="V279" s="8">
        <f t="shared" si="34"/>
        <v>16975249.9405425</v>
      </c>
    </row>
    <row r="280" spans="1:22" x14ac:dyDescent="0.4">
      <c r="A280" s="22">
        <v>2016</v>
      </c>
      <c r="B280" s="22" t="s">
        <v>19</v>
      </c>
      <c r="D280" s="22" t="s">
        <v>79</v>
      </c>
      <c r="E280" s="1" t="s">
        <v>44</v>
      </c>
      <c r="F280" s="1" t="s">
        <v>34</v>
      </c>
      <c r="G280" s="28" t="s">
        <v>56</v>
      </c>
      <c r="H280" s="24">
        <v>35739</v>
      </c>
      <c r="I280" s="1">
        <v>72</v>
      </c>
      <c r="J280" s="17">
        <v>70</v>
      </c>
      <c r="K280" s="24">
        <f t="shared" si="28"/>
        <v>510.55714285714288</v>
      </c>
      <c r="L280" s="18">
        <v>34.200000000000003</v>
      </c>
      <c r="M280" s="18">
        <v>4.74</v>
      </c>
      <c r="N280" s="18">
        <v>29.2</v>
      </c>
      <c r="O280" s="19">
        <v>0.46329999999999999</v>
      </c>
      <c r="Q280" s="21">
        <f t="shared" si="29"/>
        <v>236.54112428571429</v>
      </c>
      <c r="R280" s="7">
        <f t="shared" si="30"/>
        <v>1222273.8</v>
      </c>
      <c r="S280" s="8">
        <f t="shared" si="31"/>
        <v>169402.86000000002</v>
      </c>
      <c r="T280" s="8">
        <f t="shared" si="32"/>
        <v>1043578.7999999999</v>
      </c>
      <c r="U280" s="8">
        <f t="shared" si="33"/>
        <v>16557.878700000001</v>
      </c>
      <c r="V280" s="8">
        <f t="shared" si="34"/>
        <v>8453743.2408471424</v>
      </c>
    </row>
    <row r="281" spans="1:22" x14ac:dyDescent="0.4">
      <c r="A281" s="30">
        <v>2016</v>
      </c>
      <c r="B281" s="30" t="s">
        <v>19</v>
      </c>
      <c r="D281" s="22" t="s">
        <v>79</v>
      </c>
      <c r="E281" s="1" t="s">
        <v>44</v>
      </c>
      <c r="F281" s="1" t="s">
        <v>46</v>
      </c>
      <c r="G281" s="28" t="s">
        <v>83</v>
      </c>
      <c r="H281" s="24">
        <v>78562</v>
      </c>
      <c r="I281" s="1">
        <v>157</v>
      </c>
      <c r="J281" s="17">
        <v>98</v>
      </c>
      <c r="K281" s="24">
        <f t="shared" si="28"/>
        <v>801.65306122448976</v>
      </c>
      <c r="L281" s="18">
        <v>35.299999999999997</v>
      </c>
      <c r="M281" s="18">
        <v>5.1100000000000003</v>
      </c>
      <c r="N281" s="18">
        <v>29.7</v>
      </c>
      <c r="O281" s="19">
        <v>0.5242</v>
      </c>
      <c r="Q281" s="21">
        <f t="shared" si="29"/>
        <v>420.22653469387757</v>
      </c>
      <c r="R281" s="7">
        <f t="shared" si="30"/>
        <v>2773238.5999999996</v>
      </c>
      <c r="S281" s="8">
        <f t="shared" si="31"/>
        <v>401451.82</v>
      </c>
      <c r="T281" s="8">
        <f t="shared" si="32"/>
        <v>2333291.4</v>
      </c>
      <c r="U281" s="8">
        <f t="shared" si="33"/>
        <v>41182.200400000002</v>
      </c>
      <c r="V281" s="8">
        <f t="shared" si="34"/>
        <v>33013837.018620409</v>
      </c>
    </row>
    <row r="282" spans="1:22" x14ac:dyDescent="0.4">
      <c r="A282" s="22">
        <v>2016</v>
      </c>
      <c r="B282" s="22" t="s">
        <v>19</v>
      </c>
      <c r="D282" s="22" t="s">
        <v>79</v>
      </c>
      <c r="E282" s="1" t="s">
        <v>44</v>
      </c>
      <c r="F282" s="1" t="s">
        <v>46</v>
      </c>
      <c r="G282" s="28" t="s">
        <v>83</v>
      </c>
      <c r="H282" s="24">
        <v>41260</v>
      </c>
      <c r="I282" s="1">
        <v>84</v>
      </c>
      <c r="J282" s="17">
        <v>54</v>
      </c>
      <c r="K282" s="24">
        <f t="shared" si="28"/>
        <v>764.07407407407402</v>
      </c>
      <c r="L282" s="18">
        <v>34.729999999999997</v>
      </c>
      <c r="M282" s="18">
        <v>5.13</v>
      </c>
      <c r="N282" s="18">
        <v>30.43</v>
      </c>
      <c r="O282" s="19">
        <v>0.5171</v>
      </c>
      <c r="Q282" s="21">
        <f t="shared" si="29"/>
        <v>395.1027037037037</v>
      </c>
      <c r="R282" s="7">
        <f t="shared" si="30"/>
        <v>1432959.7999999998</v>
      </c>
      <c r="S282" s="8">
        <f t="shared" si="31"/>
        <v>211663.8</v>
      </c>
      <c r="T282" s="8">
        <f t="shared" si="32"/>
        <v>1255541.8</v>
      </c>
      <c r="U282" s="8">
        <f t="shared" si="33"/>
        <v>21335.545999999998</v>
      </c>
      <c r="V282" s="8">
        <f t="shared" si="34"/>
        <v>16301937.554814814</v>
      </c>
    </row>
    <row r="283" spans="1:22" x14ac:dyDescent="0.4">
      <c r="A283" s="22">
        <v>2016</v>
      </c>
      <c r="B283" s="22" t="s">
        <v>19</v>
      </c>
      <c r="D283" s="22" t="s">
        <v>79</v>
      </c>
      <c r="E283" s="1" t="s">
        <v>44</v>
      </c>
      <c r="F283" s="1" t="s">
        <v>90</v>
      </c>
      <c r="G283" s="28" t="s">
        <v>69</v>
      </c>
      <c r="H283" s="24">
        <v>126193</v>
      </c>
      <c r="I283" s="1">
        <v>264</v>
      </c>
      <c r="J283" s="17">
        <v>300</v>
      </c>
      <c r="K283" s="24">
        <f t="shared" si="28"/>
        <v>420.64333333333332</v>
      </c>
      <c r="L283" s="18">
        <v>35.700000000000003</v>
      </c>
      <c r="M283" s="18">
        <v>4.63</v>
      </c>
      <c r="N283" s="18">
        <v>30.9</v>
      </c>
      <c r="O283" s="19">
        <v>0.56569999999999998</v>
      </c>
      <c r="Q283" s="21">
        <f t="shared" si="29"/>
        <v>237.95793366666666</v>
      </c>
      <c r="R283" s="7">
        <f t="shared" si="30"/>
        <v>4505090.1000000006</v>
      </c>
      <c r="S283" s="8">
        <f t="shared" si="31"/>
        <v>584273.59</v>
      </c>
      <c r="T283" s="8">
        <f t="shared" si="32"/>
        <v>3899363.6999999997</v>
      </c>
      <c r="U283" s="8">
        <f t="shared" si="33"/>
        <v>71387.380099999995</v>
      </c>
      <c r="V283" s="8">
        <f t="shared" si="34"/>
        <v>30028625.523197666</v>
      </c>
    </row>
    <row r="284" spans="1:22" x14ac:dyDescent="0.4">
      <c r="A284" s="30">
        <v>2016</v>
      </c>
      <c r="B284" s="30" t="s">
        <v>41</v>
      </c>
      <c r="D284" s="22" t="s">
        <v>79</v>
      </c>
      <c r="E284" s="1" t="s">
        <v>44</v>
      </c>
      <c r="F284" s="1" t="s">
        <v>18</v>
      </c>
      <c r="G284" s="28" t="s">
        <v>74</v>
      </c>
      <c r="H284" s="24">
        <v>66920</v>
      </c>
      <c r="I284" s="1">
        <v>135</v>
      </c>
      <c r="J284" s="17">
        <v>60</v>
      </c>
      <c r="K284" s="24">
        <f t="shared" si="28"/>
        <v>1115.3333333333333</v>
      </c>
      <c r="L284" s="18">
        <v>35.03</v>
      </c>
      <c r="M284" s="18">
        <v>4.8899999999999997</v>
      </c>
      <c r="N284" s="18">
        <v>29.71</v>
      </c>
      <c r="O284" s="19">
        <v>0.54341899999999999</v>
      </c>
      <c r="Q284" s="21">
        <f t="shared" si="29"/>
        <v>606.0933246666666</v>
      </c>
      <c r="R284" s="7">
        <f t="shared" si="30"/>
        <v>2344207.6</v>
      </c>
      <c r="S284" s="8">
        <f t="shared" si="31"/>
        <v>327238.8</v>
      </c>
      <c r="T284" s="8">
        <f t="shared" si="32"/>
        <v>1988193.2</v>
      </c>
      <c r="U284" s="8">
        <f t="shared" si="33"/>
        <v>36365.599479999997</v>
      </c>
      <c r="V284" s="8">
        <f t="shared" si="34"/>
        <v>40559765.286693327</v>
      </c>
    </row>
    <row r="285" spans="1:22" x14ac:dyDescent="0.4">
      <c r="A285" s="30">
        <v>2016</v>
      </c>
      <c r="B285" s="30" t="s">
        <v>41</v>
      </c>
      <c r="D285" s="22" t="s">
        <v>78</v>
      </c>
      <c r="E285" s="1" t="s">
        <v>44</v>
      </c>
      <c r="F285" s="1" t="s">
        <v>18</v>
      </c>
      <c r="G285" s="28" t="s">
        <v>74</v>
      </c>
      <c r="H285" s="24">
        <v>125868</v>
      </c>
      <c r="I285" s="1">
        <v>256</v>
      </c>
      <c r="J285" s="17">
        <v>122</v>
      </c>
      <c r="K285" s="24">
        <f t="shared" si="28"/>
        <v>1031.704918032787</v>
      </c>
      <c r="L285" s="18">
        <v>34.729999999999997</v>
      </c>
      <c r="M285" s="18">
        <v>4.97</v>
      </c>
      <c r="N285" s="18">
        <v>29.7</v>
      </c>
      <c r="O285" s="19">
        <v>0.53490000000000004</v>
      </c>
      <c r="Q285" s="21">
        <f t="shared" si="29"/>
        <v>551.85896065573775</v>
      </c>
      <c r="R285" s="7">
        <f t="shared" si="30"/>
        <v>4371395.6399999997</v>
      </c>
      <c r="S285" s="8">
        <f t="shared" si="31"/>
        <v>625563.96</v>
      </c>
      <c r="T285" s="8">
        <f t="shared" si="32"/>
        <v>3738279.6</v>
      </c>
      <c r="U285" s="8">
        <f t="shared" si="33"/>
        <v>67326.7932</v>
      </c>
      <c r="V285" s="8">
        <f t="shared" si="34"/>
        <v>69461383.659816399</v>
      </c>
    </row>
    <row r="286" spans="1:22" x14ac:dyDescent="0.4">
      <c r="A286" s="22">
        <v>2016</v>
      </c>
      <c r="B286" s="22" t="s">
        <v>41</v>
      </c>
      <c r="D286" s="22" t="s">
        <v>78</v>
      </c>
      <c r="E286" s="1" t="s">
        <v>44</v>
      </c>
      <c r="F286" s="1" t="s">
        <v>18</v>
      </c>
      <c r="G286" s="28" t="s">
        <v>84</v>
      </c>
      <c r="H286" s="24">
        <v>180963</v>
      </c>
      <c r="I286" s="1">
        <v>371</v>
      </c>
      <c r="J286" s="17">
        <v>120</v>
      </c>
      <c r="K286" s="24">
        <f t="shared" si="28"/>
        <v>1508.0250000000001</v>
      </c>
      <c r="L286" s="18">
        <v>36.65</v>
      </c>
      <c r="M286" s="18">
        <v>4.3</v>
      </c>
      <c r="N286" s="18">
        <v>31.43</v>
      </c>
      <c r="O286" s="19">
        <v>0.57269999999999999</v>
      </c>
      <c r="Q286" s="21">
        <f t="shared" si="29"/>
        <v>863.6459175</v>
      </c>
      <c r="R286" s="7">
        <f t="shared" si="30"/>
        <v>6632293.9500000002</v>
      </c>
      <c r="S286" s="8">
        <f t="shared" si="31"/>
        <v>778140.9</v>
      </c>
      <c r="T286" s="8">
        <f t="shared" si="32"/>
        <v>5687667.0899999999</v>
      </c>
      <c r="U286" s="8">
        <f t="shared" si="33"/>
        <v>103637.5101</v>
      </c>
      <c r="V286" s="8">
        <f t="shared" si="34"/>
        <v>156287956.16855249</v>
      </c>
    </row>
    <row r="287" spans="1:22" x14ac:dyDescent="0.4">
      <c r="A287" s="22">
        <v>2016</v>
      </c>
      <c r="B287" s="22" t="s">
        <v>19</v>
      </c>
      <c r="D287" s="22" t="s">
        <v>79</v>
      </c>
      <c r="E287" s="1" t="s">
        <v>44</v>
      </c>
      <c r="F287" s="1" t="s">
        <v>72</v>
      </c>
      <c r="G287" s="28" t="s">
        <v>69</v>
      </c>
      <c r="H287" s="24">
        <v>40232</v>
      </c>
      <c r="I287" s="1">
        <v>81</v>
      </c>
      <c r="J287" s="17">
        <v>45</v>
      </c>
      <c r="K287" s="24">
        <f t="shared" si="28"/>
        <v>894.04444444444448</v>
      </c>
      <c r="L287" s="18">
        <v>36.799999999999997</v>
      </c>
      <c r="M287" s="18">
        <v>4.25</v>
      </c>
      <c r="N287" s="18">
        <v>31.7</v>
      </c>
      <c r="O287" s="19">
        <v>0.56369999999999998</v>
      </c>
      <c r="Q287" s="21">
        <f t="shared" si="29"/>
        <v>503.97285333333332</v>
      </c>
      <c r="R287" s="7">
        <f t="shared" si="30"/>
        <v>1480537.5999999999</v>
      </c>
      <c r="S287" s="8">
        <f t="shared" si="31"/>
        <v>170986</v>
      </c>
      <c r="T287" s="8">
        <f t="shared" si="32"/>
        <v>1275354.3999999999</v>
      </c>
      <c r="U287" s="8">
        <f t="shared" si="33"/>
        <v>22678.778399999999</v>
      </c>
      <c r="V287" s="8">
        <f t="shared" si="34"/>
        <v>20275835.835306667</v>
      </c>
    </row>
    <row r="288" spans="1:22" x14ac:dyDescent="0.4">
      <c r="A288" s="22">
        <v>2016</v>
      </c>
      <c r="B288" s="22" t="s">
        <v>19</v>
      </c>
      <c r="D288" s="22" t="s">
        <v>79</v>
      </c>
      <c r="E288" s="1" t="s">
        <v>44</v>
      </c>
      <c r="F288" s="1" t="s">
        <v>27</v>
      </c>
      <c r="G288" s="28" t="s">
        <v>74</v>
      </c>
      <c r="H288" s="24">
        <v>39781</v>
      </c>
      <c r="I288" s="1">
        <v>81</v>
      </c>
      <c r="J288" s="17">
        <v>40</v>
      </c>
      <c r="K288" s="24">
        <f t="shared" si="28"/>
        <v>994.52499999999998</v>
      </c>
      <c r="L288" s="18">
        <v>36</v>
      </c>
      <c r="M288" s="18">
        <v>4.78</v>
      </c>
      <c r="N288" s="18">
        <v>28.7</v>
      </c>
      <c r="O288" s="19">
        <v>0.56220000000000003</v>
      </c>
      <c r="Q288" s="21">
        <f t="shared" si="29"/>
        <v>559.12195500000007</v>
      </c>
      <c r="R288" s="7">
        <f t="shared" si="30"/>
        <v>1432116</v>
      </c>
      <c r="S288" s="8">
        <f t="shared" si="31"/>
        <v>190153.18000000002</v>
      </c>
      <c r="T288" s="8">
        <f t="shared" si="32"/>
        <v>1141714.7</v>
      </c>
      <c r="U288" s="8">
        <f t="shared" si="33"/>
        <v>22364.878200000003</v>
      </c>
      <c r="V288" s="8">
        <f t="shared" si="34"/>
        <v>22242430.491855003</v>
      </c>
    </row>
    <row r="289" spans="1:22" x14ac:dyDescent="0.4">
      <c r="A289" s="22">
        <v>2016</v>
      </c>
      <c r="B289" s="22" t="s">
        <v>19</v>
      </c>
      <c r="D289" s="22" t="s">
        <v>79</v>
      </c>
      <c r="E289" s="1" t="s">
        <v>44</v>
      </c>
      <c r="F289" s="1" t="s">
        <v>46</v>
      </c>
      <c r="G289" s="28" t="s">
        <v>60</v>
      </c>
      <c r="H289" s="24">
        <v>97216</v>
      </c>
      <c r="I289" s="1">
        <v>201</v>
      </c>
      <c r="J289" s="17">
        <v>165</v>
      </c>
      <c r="K289" s="24">
        <f t="shared" si="28"/>
        <v>589.18787878787884</v>
      </c>
      <c r="L289" s="18">
        <v>38.799999999999997</v>
      </c>
      <c r="M289" s="18">
        <v>4.42</v>
      </c>
      <c r="N289" s="18">
        <v>34</v>
      </c>
      <c r="O289" s="19">
        <v>0.56000000000000005</v>
      </c>
      <c r="Q289" s="21">
        <f t="shared" si="29"/>
        <v>329.94521212121214</v>
      </c>
      <c r="R289" s="7">
        <f t="shared" si="30"/>
        <v>3771980.8</v>
      </c>
      <c r="S289" s="8">
        <f t="shared" si="31"/>
        <v>429694.71999999997</v>
      </c>
      <c r="T289" s="8">
        <f t="shared" si="32"/>
        <v>3305344</v>
      </c>
      <c r="U289" s="8">
        <f t="shared" si="33"/>
        <v>54440.960000000006</v>
      </c>
      <c r="V289" s="8">
        <f t="shared" si="34"/>
        <v>32075953.741575759</v>
      </c>
    </row>
    <row r="290" spans="1:22" x14ac:dyDescent="0.4">
      <c r="A290" s="30">
        <v>2016</v>
      </c>
      <c r="B290" s="30" t="s">
        <v>49</v>
      </c>
      <c r="C290" s="23">
        <v>1.5</v>
      </c>
      <c r="D290" s="22" t="s">
        <v>79</v>
      </c>
      <c r="E290" s="1" t="s">
        <v>44</v>
      </c>
      <c r="F290" s="1" t="s">
        <v>18</v>
      </c>
      <c r="G290" s="28" t="s">
        <v>83</v>
      </c>
      <c r="H290" s="24">
        <v>157542</v>
      </c>
      <c r="I290" s="1">
        <v>320</v>
      </c>
      <c r="J290" s="17">
        <v>120</v>
      </c>
      <c r="K290" s="24">
        <f t="shared" si="28"/>
        <v>1312.85</v>
      </c>
      <c r="L290" s="18">
        <v>36.9</v>
      </c>
      <c r="M290" s="18">
        <v>4.71</v>
      </c>
      <c r="N290" s="18">
        <v>32.6</v>
      </c>
      <c r="O290" s="19">
        <v>0.56830000000000003</v>
      </c>
      <c r="Q290" s="21">
        <f t="shared" si="29"/>
        <v>746.09265500000004</v>
      </c>
      <c r="R290" s="7">
        <f t="shared" si="30"/>
        <v>5813299.7999999998</v>
      </c>
      <c r="S290" s="8">
        <f t="shared" si="31"/>
        <v>742022.82</v>
      </c>
      <c r="T290" s="8">
        <f t="shared" si="32"/>
        <v>5135869.2</v>
      </c>
      <c r="U290" s="8">
        <f t="shared" si="33"/>
        <v>89531.118600000002</v>
      </c>
      <c r="V290" s="8">
        <f t="shared" si="34"/>
        <v>117540929.05401</v>
      </c>
    </row>
    <row r="291" spans="1:22" x14ac:dyDescent="0.4">
      <c r="A291" s="22">
        <v>2016</v>
      </c>
      <c r="B291" s="22" t="s">
        <v>41</v>
      </c>
      <c r="D291" s="22" t="s">
        <v>79</v>
      </c>
      <c r="E291" s="1" t="s">
        <v>44</v>
      </c>
      <c r="F291" s="1" t="s">
        <v>18</v>
      </c>
      <c r="G291" s="28" t="s">
        <v>84</v>
      </c>
      <c r="H291" s="24">
        <v>180963</v>
      </c>
      <c r="I291" s="1">
        <v>371</v>
      </c>
      <c r="J291" s="17">
        <v>120</v>
      </c>
      <c r="K291" s="24">
        <f t="shared" si="28"/>
        <v>1508.0250000000001</v>
      </c>
      <c r="L291" s="18">
        <v>36.65</v>
      </c>
      <c r="M291" s="18">
        <v>4.3</v>
      </c>
      <c r="N291" s="18">
        <v>31.43</v>
      </c>
      <c r="O291" s="19">
        <v>0.57269999999999999</v>
      </c>
      <c r="Q291" s="21">
        <f t="shared" si="29"/>
        <v>863.6459175</v>
      </c>
      <c r="R291" s="7">
        <f t="shared" si="30"/>
        <v>6632293.9500000002</v>
      </c>
      <c r="S291" s="8">
        <f t="shared" si="31"/>
        <v>778140.9</v>
      </c>
      <c r="T291" s="8">
        <f t="shared" si="32"/>
        <v>5687667.0899999999</v>
      </c>
      <c r="U291" s="8">
        <f t="shared" si="33"/>
        <v>103637.5101</v>
      </c>
      <c r="V291" s="8">
        <f t="shared" si="34"/>
        <v>156287956.16855249</v>
      </c>
    </row>
    <row r="292" spans="1:22" x14ac:dyDescent="0.4">
      <c r="A292" s="22">
        <v>2016</v>
      </c>
      <c r="B292" s="22" t="s">
        <v>41</v>
      </c>
      <c r="D292" s="22" t="s">
        <v>78</v>
      </c>
      <c r="E292" s="1" t="s">
        <v>44</v>
      </c>
      <c r="F292" s="1" t="s">
        <v>18</v>
      </c>
      <c r="G292" s="28" t="s">
        <v>84</v>
      </c>
      <c r="H292" s="24">
        <v>142852</v>
      </c>
      <c r="I292" s="1">
        <v>296</v>
      </c>
      <c r="J292" s="17">
        <v>95</v>
      </c>
      <c r="K292" s="24">
        <f t="shared" si="28"/>
        <v>1503.7052631578947</v>
      </c>
      <c r="L292" s="18">
        <v>36.99</v>
      </c>
      <c r="M292" s="18">
        <v>3.94</v>
      </c>
      <c r="N292" s="18">
        <v>32.03</v>
      </c>
      <c r="O292" s="19">
        <v>0.57799999999999996</v>
      </c>
      <c r="Q292" s="21">
        <f t="shared" si="29"/>
        <v>869.14164210526303</v>
      </c>
      <c r="R292" s="7">
        <f t="shared" si="30"/>
        <v>5284095.4800000004</v>
      </c>
      <c r="S292" s="8">
        <f t="shared" si="31"/>
        <v>562836.88</v>
      </c>
      <c r="T292" s="8">
        <f t="shared" si="32"/>
        <v>4575549.5600000005</v>
      </c>
      <c r="U292" s="8">
        <f t="shared" si="33"/>
        <v>82568.455999999991</v>
      </c>
      <c r="V292" s="8">
        <f t="shared" si="34"/>
        <v>124158621.85802104</v>
      </c>
    </row>
    <row r="293" spans="1:22" x14ac:dyDescent="0.4">
      <c r="A293" s="22">
        <v>2016</v>
      </c>
      <c r="B293" s="22" t="s">
        <v>41</v>
      </c>
      <c r="D293" s="22" t="s">
        <v>78</v>
      </c>
      <c r="E293" s="1" t="s">
        <v>44</v>
      </c>
      <c r="F293" s="1" t="s">
        <v>18</v>
      </c>
      <c r="G293" s="28" t="s">
        <v>84</v>
      </c>
      <c r="H293" s="24">
        <v>81150</v>
      </c>
      <c r="I293" s="1">
        <v>170</v>
      </c>
      <c r="J293" s="17">
        <v>55</v>
      </c>
      <c r="K293" s="24">
        <f t="shared" si="28"/>
        <v>1475.4545454545455</v>
      </c>
      <c r="L293" s="18">
        <v>36.909999999999997</v>
      </c>
      <c r="M293" s="18">
        <v>4.6399999999999997</v>
      </c>
      <c r="N293" s="18">
        <v>32.19</v>
      </c>
      <c r="O293" s="19">
        <v>0.56679999999999997</v>
      </c>
      <c r="Q293" s="21">
        <f t="shared" si="29"/>
        <v>836.28763636363635</v>
      </c>
      <c r="R293" s="7">
        <f t="shared" si="30"/>
        <v>2995246.4999999995</v>
      </c>
      <c r="S293" s="8">
        <f t="shared" si="31"/>
        <v>376536</v>
      </c>
      <c r="T293" s="8">
        <f t="shared" si="32"/>
        <v>2612218.5</v>
      </c>
      <c r="U293" s="8">
        <f t="shared" si="33"/>
        <v>45995.82</v>
      </c>
      <c r="V293" s="8">
        <f t="shared" si="34"/>
        <v>67864741.690909088</v>
      </c>
    </row>
    <row r="294" spans="1:22" x14ac:dyDescent="0.4">
      <c r="A294" s="30">
        <v>2016</v>
      </c>
      <c r="B294" s="30" t="s">
        <v>41</v>
      </c>
      <c r="D294" s="22" t="s">
        <v>79</v>
      </c>
      <c r="E294" s="1" t="s">
        <v>44</v>
      </c>
      <c r="F294" s="1" t="s">
        <v>18</v>
      </c>
      <c r="G294" s="28" t="s">
        <v>74</v>
      </c>
      <c r="H294" s="24">
        <v>123748</v>
      </c>
      <c r="I294" s="1">
        <v>250</v>
      </c>
      <c r="J294" s="17">
        <v>120</v>
      </c>
      <c r="K294" s="24">
        <f t="shared" si="28"/>
        <v>1031.2333333333333</v>
      </c>
      <c r="L294" s="18">
        <v>36.85</v>
      </c>
      <c r="M294" s="18">
        <v>4.1100000000000003</v>
      </c>
      <c r="N294" s="18">
        <v>29.54</v>
      </c>
      <c r="O294" s="19">
        <v>0.56020000000000003</v>
      </c>
      <c r="Q294" s="21">
        <f t="shared" si="29"/>
        <v>577.69691333333333</v>
      </c>
      <c r="R294" s="7">
        <f t="shared" si="30"/>
        <v>4560113.8</v>
      </c>
      <c r="S294" s="8">
        <f t="shared" si="31"/>
        <v>508604.28</v>
      </c>
      <c r="T294" s="8">
        <f t="shared" si="32"/>
        <v>3655515.92</v>
      </c>
      <c r="U294" s="8">
        <f t="shared" si="33"/>
        <v>69323.6296</v>
      </c>
      <c r="V294" s="8">
        <f t="shared" si="34"/>
        <v>71488837.631173328</v>
      </c>
    </row>
    <row r="295" spans="1:22" x14ac:dyDescent="0.4">
      <c r="A295" s="22">
        <v>2016</v>
      </c>
      <c r="B295" s="22" t="s">
        <v>19</v>
      </c>
      <c r="D295" s="22" t="s">
        <v>79</v>
      </c>
      <c r="E295" s="1" t="s">
        <v>44</v>
      </c>
      <c r="F295" s="1" t="s">
        <v>27</v>
      </c>
      <c r="G295" s="28" t="s">
        <v>74</v>
      </c>
      <c r="H295" s="24">
        <v>17105</v>
      </c>
      <c r="I295" s="1">
        <v>33</v>
      </c>
      <c r="J295" s="17">
        <v>22</v>
      </c>
      <c r="K295" s="24">
        <f t="shared" si="28"/>
        <v>777.5</v>
      </c>
      <c r="L295" s="18">
        <v>34.799999999999997</v>
      </c>
      <c r="M295" s="18">
        <v>4.66</v>
      </c>
      <c r="N295" s="18">
        <v>27.8</v>
      </c>
      <c r="O295" s="19">
        <v>0.54100000000000004</v>
      </c>
      <c r="Q295" s="21">
        <f t="shared" si="29"/>
        <v>420.6275</v>
      </c>
      <c r="R295" s="7">
        <f t="shared" si="30"/>
        <v>595254</v>
      </c>
      <c r="S295" s="8">
        <f t="shared" si="31"/>
        <v>79709.3</v>
      </c>
      <c r="T295" s="8">
        <f t="shared" si="32"/>
        <v>475519</v>
      </c>
      <c r="U295" s="8">
        <f t="shared" si="33"/>
        <v>9253.8050000000003</v>
      </c>
      <c r="V295" s="8">
        <f t="shared" si="34"/>
        <v>7194833.3875000002</v>
      </c>
    </row>
    <row r="296" spans="1:22" x14ac:dyDescent="0.4">
      <c r="A296" s="22">
        <v>2016</v>
      </c>
      <c r="B296" s="22" t="s">
        <v>19</v>
      </c>
      <c r="D296" s="22" t="s">
        <v>79</v>
      </c>
      <c r="E296" s="1" t="s">
        <v>44</v>
      </c>
      <c r="F296" s="1" t="s">
        <v>27</v>
      </c>
      <c r="G296" s="28" t="s">
        <v>74</v>
      </c>
      <c r="H296" s="24">
        <v>7064</v>
      </c>
      <c r="I296" s="1">
        <v>14</v>
      </c>
      <c r="J296" s="17">
        <v>13</v>
      </c>
      <c r="K296" s="24">
        <f t="shared" si="28"/>
        <v>543.38461538461536</v>
      </c>
      <c r="L296" s="18">
        <v>34.200000000000003</v>
      </c>
      <c r="M296" s="18">
        <v>5.14</v>
      </c>
      <c r="N296" s="18">
        <v>28.2</v>
      </c>
      <c r="O296" s="19">
        <v>0.50949999999999995</v>
      </c>
      <c r="Q296" s="21">
        <f t="shared" si="29"/>
        <v>276.85446153846152</v>
      </c>
      <c r="R296" s="7">
        <f t="shared" si="30"/>
        <v>241588.80000000002</v>
      </c>
      <c r="S296" s="8">
        <f t="shared" si="31"/>
        <v>36308.959999999999</v>
      </c>
      <c r="T296" s="8">
        <f t="shared" si="32"/>
        <v>199204.8</v>
      </c>
      <c r="U296" s="8">
        <f t="shared" si="33"/>
        <v>3599.1079999999997</v>
      </c>
      <c r="V296" s="8">
        <f t="shared" si="34"/>
        <v>1955699.9163076922</v>
      </c>
    </row>
    <row r="297" spans="1:22" x14ac:dyDescent="0.4">
      <c r="A297" s="30">
        <v>2016</v>
      </c>
      <c r="B297" s="30" t="s">
        <v>41</v>
      </c>
      <c r="D297" s="22" t="s">
        <v>79</v>
      </c>
      <c r="E297" s="1" t="s">
        <v>44</v>
      </c>
      <c r="F297" s="1" t="s">
        <v>18</v>
      </c>
      <c r="G297" s="28" t="s">
        <v>74</v>
      </c>
      <c r="H297" s="24">
        <v>123545</v>
      </c>
      <c r="I297" s="1">
        <v>252</v>
      </c>
      <c r="J297" s="17">
        <v>120</v>
      </c>
      <c r="K297" s="24">
        <f t="shared" si="28"/>
        <v>1029.5416666666667</v>
      </c>
      <c r="L297" s="18">
        <v>35.06</v>
      </c>
      <c r="M297" s="18">
        <v>4.49</v>
      </c>
      <c r="N297" s="18">
        <v>29.34</v>
      </c>
      <c r="O297" s="19">
        <v>0.54412499999999997</v>
      </c>
      <c r="Q297" s="21">
        <f t="shared" si="29"/>
        <v>560.19935937499997</v>
      </c>
      <c r="R297" s="7">
        <f t="shared" si="30"/>
        <v>4331487.7</v>
      </c>
      <c r="S297" s="8">
        <f t="shared" si="31"/>
        <v>554717.05000000005</v>
      </c>
      <c r="T297" s="8">
        <f t="shared" si="32"/>
        <v>3624810.3</v>
      </c>
      <c r="U297" s="8">
        <f t="shared" si="33"/>
        <v>67223.923125000001</v>
      </c>
      <c r="V297" s="8">
        <f t="shared" si="34"/>
        <v>69209829.853984371</v>
      </c>
    </row>
    <row r="298" spans="1:22" x14ac:dyDescent="0.4">
      <c r="A298" s="22">
        <v>2016</v>
      </c>
      <c r="B298" s="22" t="s">
        <v>19</v>
      </c>
      <c r="D298" s="22" t="s">
        <v>79</v>
      </c>
      <c r="E298" s="1" t="s">
        <v>44</v>
      </c>
      <c r="F298" s="1" t="s">
        <v>30</v>
      </c>
      <c r="G298" s="28" t="s">
        <v>74</v>
      </c>
      <c r="H298" s="24">
        <v>17009</v>
      </c>
      <c r="I298" s="1">
        <v>34</v>
      </c>
      <c r="J298" s="17">
        <v>33</v>
      </c>
      <c r="K298" s="24">
        <f t="shared" si="28"/>
        <v>515.42424242424238</v>
      </c>
      <c r="L298" s="18">
        <v>35.4</v>
      </c>
      <c r="M298" s="18">
        <v>4.51</v>
      </c>
      <c r="N298" s="18">
        <v>28.1</v>
      </c>
      <c r="O298" s="19">
        <v>0.55620000000000003</v>
      </c>
      <c r="Q298" s="21">
        <f t="shared" si="29"/>
        <v>286.67896363636368</v>
      </c>
      <c r="R298" s="7">
        <f t="shared" si="30"/>
        <v>602118.6</v>
      </c>
      <c r="S298" s="8">
        <f t="shared" si="31"/>
        <v>76710.59</v>
      </c>
      <c r="T298" s="8">
        <f t="shared" si="32"/>
        <v>477952.9</v>
      </c>
      <c r="U298" s="8">
        <f t="shared" si="33"/>
        <v>9460.4058000000005</v>
      </c>
      <c r="V298" s="8">
        <f t="shared" si="34"/>
        <v>4876122.49249091</v>
      </c>
    </row>
    <row r="299" spans="1:22" x14ac:dyDescent="0.4">
      <c r="A299" s="30">
        <v>2016</v>
      </c>
      <c r="B299" s="30" t="s">
        <v>49</v>
      </c>
      <c r="D299" s="22" t="s">
        <v>79</v>
      </c>
      <c r="E299" s="1" t="s">
        <v>44</v>
      </c>
      <c r="F299" s="1" t="s">
        <v>18</v>
      </c>
      <c r="G299" s="28" t="s">
        <v>74</v>
      </c>
      <c r="H299" s="24">
        <v>115419</v>
      </c>
      <c r="I299" s="1">
        <v>238</v>
      </c>
      <c r="J299" s="17">
        <v>120</v>
      </c>
      <c r="K299" s="24">
        <f t="shared" si="28"/>
        <v>961.82500000000005</v>
      </c>
      <c r="L299" s="18">
        <v>36.630000000000003</v>
      </c>
      <c r="M299" s="18">
        <v>4.07</v>
      </c>
      <c r="N299" s="18">
        <v>29.67</v>
      </c>
      <c r="O299" s="19">
        <v>0.54200000000000004</v>
      </c>
      <c r="Q299" s="21">
        <f t="shared" si="29"/>
        <v>521.30915000000005</v>
      </c>
      <c r="R299" s="7">
        <f t="shared" si="30"/>
        <v>4227797.9700000007</v>
      </c>
      <c r="S299" s="8">
        <f t="shared" si="31"/>
        <v>469755.33</v>
      </c>
      <c r="T299" s="8">
        <f t="shared" si="32"/>
        <v>3424481.73</v>
      </c>
      <c r="U299" s="8">
        <f t="shared" si="33"/>
        <v>62557.098000000005</v>
      </c>
      <c r="V299" s="8">
        <f t="shared" si="34"/>
        <v>60168980.783850007</v>
      </c>
    </row>
    <row r="300" spans="1:22" x14ac:dyDescent="0.4">
      <c r="A300" s="22">
        <v>2016</v>
      </c>
      <c r="B300" s="22" t="s">
        <v>41</v>
      </c>
      <c r="D300" s="22" t="s">
        <v>79</v>
      </c>
      <c r="E300" s="1" t="s">
        <v>44</v>
      </c>
      <c r="F300" s="1" t="s">
        <v>18</v>
      </c>
      <c r="G300" s="28" t="s">
        <v>83</v>
      </c>
      <c r="H300" s="24">
        <v>155217</v>
      </c>
      <c r="I300" s="1">
        <v>312</v>
      </c>
      <c r="J300" s="17">
        <v>120</v>
      </c>
      <c r="K300" s="24">
        <f t="shared" si="28"/>
        <v>1293.4749999999999</v>
      </c>
      <c r="L300" s="18">
        <v>35.83</v>
      </c>
      <c r="M300" s="18">
        <v>5.4</v>
      </c>
      <c r="N300" s="18">
        <v>32.549999999999997</v>
      </c>
      <c r="O300" s="19">
        <v>0.52281100000000003</v>
      </c>
      <c r="Q300" s="21">
        <f t="shared" si="29"/>
        <v>676.24295822500005</v>
      </c>
      <c r="R300" s="7">
        <f t="shared" si="30"/>
        <v>5561425.1099999994</v>
      </c>
      <c r="S300" s="8">
        <f t="shared" si="31"/>
        <v>838171.8</v>
      </c>
      <c r="T300" s="8">
        <f t="shared" si="32"/>
        <v>5052313.3499999996</v>
      </c>
      <c r="U300" s="8">
        <f t="shared" si="33"/>
        <v>81149.154987000002</v>
      </c>
      <c r="V300" s="8">
        <f t="shared" si="34"/>
        <v>104964403.24680984</v>
      </c>
    </row>
    <row r="301" spans="1:22" x14ac:dyDescent="0.4">
      <c r="A301" s="30">
        <v>2016</v>
      </c>
      <c r="B301" s="30" t="s">
        <v>49</v>
      </c>
      <c r="D301" s="22" t="s">
        <v>78</v>
      </c>
      <c r="E301" s="1" t="s">
        <v>44</v>
      </c>
      <c r="F301" s="1" t="s">
        <v>18</v>
      </c>
      <c r="G301" s="28" t="s">
        <v>74</v>
      </c>
      <c r="H301" s="24">
        <v>111047</v>
      </c>
      <c r="I301" s="1">
        <v>227</v>
      </c>
      <c r="J301" s="17">
        <v>120</v>
      </c>
      <c r="K301" s="24">
        <f t="shared" si="28"/>
        <v>925.39166666666665</v>
      </c>
      <c r="L301" s="18">
        <v>35.21</v>
      </c>
      <c r="M301" s="18">
        <v>4.62</v>
      </c>
      <c r="N301" s="18">
        <v>29.99</v>
      </c>
      <c r="O301" s="19">
        <v>0.54459999999999997</v>
      </c>
      <c r="Q301" s="21">
        <f t="shared" si="29"/>
        <v>503.96830166666666</v>
      </c>
      <c r="R301" s="7">
        <f t="shared" si="30"/>
        <v>3909964.87</v>
      </c>
      <c r="S301" s="8">
        <f t="shared" si="31"/>
        <v>513037.14</v>
      </c>
      <c r="T301" s="8">
        <f t="shared" si="32"/>
        <v>3330299.53</v>
      </c>
      <c r="U301" s="8">
        <f t="shared" si="33"/>
        <v>60476.196199999998</v>
      </c>
      <c r="V301" s="8">
        <f t="shared" si="34"/>
        <v>55964167.995178334</v>
      </c>
    </row>
    <row r="302" spans="1:22" x14ac:dyDescent="0.4">
      <c r="A302" s="22">
        <v>2016</v>
      </c>
      <c r="B302" s="22" t="s">
        <v>19</v>
      </c>
      <c r="D302" s="22" t="s">
        <v>79</v>
      </c>
      <c r="E302" s="1" t="s">
        <v>44</v>
      </c>
      <c r="F302" s="1" t="s">
        <v>30</v>
      </c>
      <c r="G302" s="28" t="s">
        <v>74</v>
      </c>
      <c r="H302" s="24">
        <v>66080</v>
      </c>
      <c r="I302" s="1">
        <v>132</v>
      </c>
      <c r="J302" s="17">
        <v>160</v>
      </c>
      <c r="K302" s="24">
        <f t="shared" si="28"/>
        <v>413</v>
      </c>
      <c r="L302" s="18">
        <v>35</v>
      </c>
      <c r="M302" s="18">
        <v>4.3600000000000003</v>
      </c>
      <c r="N302" s="18">
        <v>28.2</v>
      </c>
      <c r="O302" s="19">
        <v>0.55230000000000001</v>
      </c>
      <c r="Q302" s="21">
        <f t="shared" si="29"/>
        <v>228.09990000000002</v>
      </c>
      <c r="R302" s="7">
        <f t="shared" si="30"/>
        <v>2312800</v>
      </c>
      <c r="S302" s="8">
        <f t="shared" si="31"/>
        <v>288108.80000000005</v>
      </c>
      <c r="T302" s="8">
        <f t="shared" si="32"/>
        <v>1863456</v>
      </c>
      <c r="U302" s="8">
        <f t="shared" si="33"/>
        <v>36495.984000000004</v>
      </c>
      <c r="V302" s="8">
        <f t="shared" si="34"/>
        <v>15072841.392000001</v>
      </c>
    </row>
    <row r="303" spans="1:22" x14ac:dyDescent="0.4">
      <c r="A303" s="22">
        <v>2016</v>
      </c>
      <c r="B303" s="22" t="s">
        <v>19</v>
      </c>
      <c r="D303" s="22" t="s">
        <v>79</v>
      </c>
      <c r="E303" s="1" t="s">
        <v>44</v>
      </c>
      <c r="F303" s="1" t="s">
        <v>89</v>
      </c>
      <c r="G303" s="28" t="s">
        <v>74</v>
      </c>
      <c r="H303" s="24">
        <v>245853</v>
      </c>
      <c r="I303" s="1">
        <v>493</v>
      </c>
      <c r="J303" s="17">
        <v>311</v>
      </c>
      <c r="K303" s="24">
        <f t="shared" si="28"/>
        <v>790.52411575562701</v>
      </c>
      <c r="L303" s="18">
        <v>35.299999999999997</v>
      </c>
      <c r="M303" s="18">
        <v>4.6500000000000004</v>
      </c>
      <c r="N303" s="18">
        <v>29.4</v>
      </c>
      <c r="O303" s="19">
        <v>0.55920000000000003</v>
      </c>
      <c r="Q303" s="21">
        <f t="shared" si="29"/>
        <v>442.06108553054662</v>
      </c>
      <c r="R303" s="7">
        <f t="shared" si="30"/>
        <v>8678610.8999999985</v>
      </c>
      <c r="S303" s="8">
        <f t="shared" si="31"/>
        <v>1143216.4500000002</v>
      </c>
      <c r="T303" s="8">
        <f t="shared" si="32"/>
        <v>7228078.1999999993</v>
      </c>
      <c r="U303" s="8">
        <f t="shared" si="33"/>
        <v>137480.9976</v>
      </c>
      <c r="V303" s="8">
        <f t="shared" si="34"/>
        <v>108682044.06094147</v>
      </c>
    </row>
    <row r="304" spans="1:22" x14ac:dyDescent="0.4">
      <c r="A304" s="22">
        <v>2016</v>
      </c>
      <c r="B304" s="22" t="s">
        <v>19</v>
      </c>
      <c r="D304" s="22" t="s">
        <v>79</v>
      </c>
      <c r="E304" s="1" t="s">
        <v>44</v>
      </c>
      <c r="F304" s="1" t="s">
        <v>89</v>
      </c>
      <c r="G304" s="28" t="s">
        <v>74</v>
      </c>
      <c r="H304" s="24">
        <v>94893</v>
      </c>
      <c r="I304" s="1">
        <v>196</v>
      </c>
      <c r="J304" s="17">
        <v>90</v>
      </c>
      <c r="K304" s="24">
        <f t="shared" si="28"/>
        <v>1054.3666666666666</v>
      </c>
      <c r="L304" s="18">
        <v>35.1</v>
      </c>
      <c r="M304" s="18">
        <v>4.55</v>
      </c>
      <c r="N304" s="18">
        <v>29.4</v>
      </c>
      <c r="O304" s="19">
        <v>0.5504</v>
      </c>
      <c r="Q304" s="21">
        <f t="shared" si="29"/>
        <v>580.32341333333329</v>
      </c>
      <c r="R304" s="7">
        <f t="shared" si="30"/>
        <v>3330744.3000000003</v>
      </c>
      <c r="S304" s="8">
        <f t="shared" si="31"/>
        <v>431763.14999999997</v>
      </c>
      <c r="T304" s="8">
        <f t="shared" si="32"/>
        <v>2789854.1999999997</v>
      </c>
      <c r="U304" s="8">
        <f t="shared" si="33"/>
        <v>52229.107199999999</v>
      </c>
      <c r="V304" s="8">
        <f t="shared" si="34"/>
        <v>55068629.661439992</v>
      </c>
    </row>
    <row r="305" spans="1:22" x14ac:dyDescent="0.4">
      <c r="A305" s="30">
        <v>2016</v>
      </c>
      <c r="B305" s="30" t="s">
        <v>41</v>
      </c>
      <c r="D305" s="22" t="s">
        <v>79</v>
      </c>
      <c r="E305" s="1" t="s">
        <v>44</v>
      </c>
      <c r="F305" s="1" t="s">
        <v>18</v>
      </c>
      <c r="G305" s="28" t="s">
        <v>74</v>
      </c>
      <c r="H305" s="24">
        <v>110658</v>
      </c>
      <c r="I305" s="1">
        <v>224</v>
      </c>
      <c r="J305" s="17">
        <v>120</v>
      </c>
      <c r="K305" s="24">
        <f t="shared" si="28"/>
        <v>922.15</v>
      </c>
      <c r="L305" s="18">
        <v>36.159999999999997</v>
      </c>
      <c r="M305" s="18">
        <v>4.32</v>
      </c>
      <c r="N305" s="18">
        <v>30.06</v>
      </c>
      <c r="O305" s="19">
        <v>0.55569999999999997</v>
      </c>
      <c r="Q305" s="21">
        <f t="shared" si="29"/>
        <v>512.4387549999999</v>
      </c>
      <c r="R305" s="7">
        <f t="shared" si="30"/>
        <v>4001393.28</v>
      </c>
      <c r="S305" s="8">
        <f t="shared" si="31"/>
        <v>478042.56000000006</v>
      </c>
      <c r="T305" s="8">
        <f t="shared" si="32"/>
        <v>3326379.48</v>
      </c>
      <c r="U305" s="8">
        <f t="shared" si="33"/>
        <v>61492.650599999994</v>
      </c>
      <c r="V305" s="8">
        <f t="shared" si="34"/>
        <v>56705447.750789993</v>
      </c>
    </row>
    <row r="306" spans="1:22" x14ac:dyDescent="0.4">
      <c r="A306" s="22">
        <v>2016</v>
      </c>
      <c r="B306" s="22" t="s">
        <v>41</v>
      </c>
      <c r="C306" s="23">
        <v>3</v>
      </c>
      <c r="D306" s="22" t="s">
        <v>79</v>
      </c>
      <c r="E306" s="1" t="s">
        <v>44</v>
      </c>
      <c r="F306" s="1" t="s">
        <v>18</v>
      </c>
      <c r="G306" s="28" t="s">
        <v>84</v>
      </c>
      <c r="H306" s="24">
        <v>138046</v>
      </c>
      <c r="I306" s="1">
        <v>284</v>
      </c>
      <c r="J306" s="17">
        <v>95</v>
      </c>
      <c r="K306" s="24">
        <f t="shared" si="28"/>
        <v>1453.1157894736841</v>
      </c>
      <c r="L306" s="18">
        <v>36.799999999999997</v>
      </c>
      <c r="M306" s="18">
        <v>3.54</v>
      </c>
      <c r="N306" s="18">
        <v>32.6</v>
      </c>
      <c r="O306" s="19">
        <v>0.55259999999999998</v>
      </c>
      <c r="Q306" s="21">
        <f t="shared" si="29"/>
        <v>802.99178526315791</v>
      </c>
      <c r="R306" s="7">
        <f t="shared" si="30"/>
        <v>5080092.8</v>
      </c>
      <c r="S306" s="8">
        <f t="shared" si="31"/>
        <v>488682.84</v>
      </c>
      <c r="T306" s="8">
        <f t="shared" si="32"/>
        <v>4500299.6000000006</v>
      </c>
      <c r="U306" s="8">
        <f t="shared" si="33"/>
        <v>76284.219599999997</v>
      </c>
      <c r="V306" s="8">
        <f t="shared" si="34"/>
        <v>110849803.98843789</v>
      </c>
    </row>
    <row r="307" spans="1:22" x14ac:dyDescent="0.4">
      <c r="A307" s="22">
        <v>2016</v>
      </c>
      <c r="B307" s="22" t="s">
        <v>41</v>
      </c>
      <c r="D307" s="22" t="s">
        <v>78</v>
      </c>
      <c r="E307" s="1" t="s">
        <v>44</v>
      </c>
      <c r="F307" s="1" t="s">
        <v>18</v>
      </c>
      <c r="G307" s="28" t="s">
        <v>84</v>
      </c>
      <c r="H307" s="24">
        <v>153375</v>
      </c>
      <c r="I307" s="1">
        <v>313</v>
      </c>
      <c r="J307" s="17">
        <v>110</v>
      </c>
      <c r="K307" s="24">
        <f t="shared" si="28"/>
        <v>1394.3181818181818</v>
      </c>
      <c r="L307" s="18">
        <v>36.700000000000003</v>
      </c>
      <c r="M307" s="18">
        <v>4.6500000000000004</v>
      </c>
      <c r="N307" s="18">
        <v>31.58</v>
      </c>
      <c r="O307" s="19">
        <v>0.56440000000000001</v>
      </c>
      <c r="Q307" s="21">
        <f t="shared" si="29"/>
        <v>786.95318181818186</v>
      </c>
      <c r="R307" s="7">
        <f t="shared" si="30"/>
        <v>5628862.5</v>
      </c>
      <c r="S307" s="8">
        <f t="shared" si="31"/>
        <v>713193.75</v>
      </c>
      <c r="T307" s="8">
        <f t="shared" si="32"/>
        <v>4843582.5</v>
      </c>
      <c r="U307" s="8">
        <f t="shared" si="33"/>
        <v>86564.85</v>
      </c>
      <c r="V307" s="8">
        <f t="shared" si="34"/>
        <v>120698944.26136364</v>
      </c>
    </row>
    <row r="308" spans="1:22" x14ac:dyDescent="0.4">
      <c r="A308" s="22">
        <v>2016</v>
      </c>
      <c r="B308" s="22" t="s">
        <v>19</v>
      </c>
      <c r="D308" s="22" t="s">
        <v>79</v>
      </c>
      <c r="E308" s="1" t="s">
        <v>44</v>
      </c>
      <c r="F308" s="1" t="s">
        <v>89</v>
      </c>
      <c r="G308" s="28" t="s">
        <v>74</v>
      </c>
      <c r="H308" s="24">
        <v>115672</v>
      </c>
      <c r="I308" s="1">
        <v>232</v>
      </c>
      <c r="J308" s="17">
        <v>100</v>
      </c>
      <c r="K308" s="24">
        <f t="shared" si="28"/>
        <v>1156.72</v>
      </c>
      <c r="L308" s="18">
        <v>36.1</v>
      </c>
      <c r="M308" s="18">
        <v>4.0199999999999996</v>
      </c>
      <c r="N308" s="18">
        <v>31.9</v>
      </c>
      <c r="O308" s="19">
        <v>0.54390000000000005</v>
      </c>
      <c r="Q308" s="21">
        <f t="shared" si="29"/>
        <v>629.14000800000008</v>
      </c>
      <c r="R308" s="7">
        <f t="shared" si="30"/>
        <v>4175759.2</v>
      </c>
      <c r="S308" s="8">
        <f t="shared" si="31"/>
        <v>465001.43999999994</v>
      </c>
      <c r="T308" s="8">
        <f t="shared" si="32"/>
        <v>3689936.8</v>
      </c>
      <c r="U308" s="8">
        <f t="shared" si="33"/>
        <v>62914.000800000009</v>
      </c>
      <c r="V308" s="8">
        <f t="shared" si="34"/>
        <v>72773883.005376011</v>
      </c>
    </row>
    <row r="309" spans="1:22" x14ac:dyDescent="0.4">
      <c r="A309" s="22">
        <v>2016</v>
      </c>
      <c r="B309" s="22" t="s">
        <v>19</v>
      </c>
      <c r="D309" s="22" t="s">
        <v>79</v>
      </c>
      <c r="E309" s="1" t="s">
        <v>44</v>
      </c>
      <c r="F309" s="1" t="s">
        <v>106</v>
      </c>
      <c r="G309" s="28" t="s">
        <v>60</v>
      </c>
      <c r="H309" s="24">
        <v>134812</v>
      </c>
      <c r="I309" s="1">
        <v>275</v>
      </c>
      <c r="J309" s="17">
        <v>150</v>
      </c>
      <c r="K309" s="24">
        <f t="shared" si="28"/>
        <v>898.74666666666667</v>
      </c>
      <c r="L309" s="18">
        <v>39.200000000000003</v>
      </c>
      <c r="M309" s="18">
        <v>3.74</v>
      </c>
      <c r="N309" s="18">
        <v>34.4</v>
      </c>
      <c r="O309" s="19">
        <v>0.55610000000000004</v>
      </c>
      <c r="Q309" s="21">
        <f t="shared" si="29"/>
        <v>499.79302133333334</v>
      </c>
      <c r="R309" s="7">
        <f t="shared" si="30"/>
        <v>5284630.4000000004</v>
      </c>
      <c r="S309" s="8">
        <f t="shared" si="31"/>
        <v>504196.88</v>
      </c>
      <c r="T309" s="8">
        <f t="shared" si="32"/>
        <v>4637532.8</v>
      </c>
      <c r="U309" s="8">
        <f t="shared" si="33"/>
        <v>74968.953200000004</v>
      </c>
      <c r="V309" s="8">
        <f t="shared" si="34"/>
        <v>67378096.791989341</v>
      </c>
    </row>
    <row r="310" spans="1:22" x14ac:dyDescent="0.4">
      <c r="A310" s="22">
        <v>2016</v>
      </c>
      <c r="B310" s="22" t="s">
        <v>49</v>
      </c>
      <c r="D310" s="22" t="s">
        <v>79</v>
      </c>
      <c r="E310" s="1" t="s">
        <v>44</v>
      </c>
      <c r="F310" s="1" t="s">
        <v>106</v>
      </c>
      <c r="G310" s="28" t="s">
        <v>60</v>
      </c>
      <c r="H310" s="24">
        <v>63082</v>
      </c>
      <c r="I310" s="1">
        <v>130</v>
      </c>
      <c r="J310" s="17">
        <v>75</v>
      </c>
      <c r="K310" s="24">
        <f t="shared" si="28"/>
        <v>841.09333333333336</v>
      </c>
      <c r="L310" s="18">
        <v>39.4</v>
      </c>
      <c r="M310" s="18">
        <v>3.46</v>
      </c>
      <c r="N310" s="18">
        <v>35.1</v>
      </c>
      <c r="O310" s="19">
        <v>0.49330000000000002</v>
      </c>
      <c r="Q310" s="21">
        <f t="shared" si="29"/>
        <v>414.91134133333338</v>
      </c>
      <c r="R310" s="7">
        <f t="shared" si="30"/>
        <v>2485430.7999999998</v>
      </c>
      <c r="S310" s="8">
        <f t="shared" si="31"/>
        <v>218263.72</v>
      </c>
      <c r="T310" s="8">
        <f t="shared" si="32"/>
        <v>2214178.2000000002</v>
      </c>
      <c r="U310" s="8">
        <f t="shared" si="33"/>
        <v>31118.350600000002</v>
      </c>
      <c r="V310" s="8">
        <f t="shared" si="34"/>
        <v>26173437.233989336</v>
      </c>
    </row>
    <row r="311" spans="1:22" x14ac:dyDescent="0.4">
      <c r="A311" s="22">
        <v>2016</v>
      </c>
      <c r="B311" s="22" t="s">
        <v>41</v>
      </c>
      <c r="D311" s="22" t="s">
        <v>79</v>
      </c>
      <c r="E311" s="1" t="s">
        <v>44</v>
      </c>
      <c r="F311" s="1" t="s">
        <v>18</v>
      </c>
      <c r="G311" s="28" t="s">
        <v>84</v>
      </c>
      <c r="H311" s="24">
        <v>154857</v>
      </c>
      <c r="I311" s="1">
        <v>318</v>
      </c>
      <c r="J311" s="17">
        <v>120</v>
      </c>
      <c r="K311" s="24">
        <f t="shared" si="28"/>
        <v>1290.4749999999999</v>
      </c>
      <c r="L311" s="18">
        <v>37.04</v>
      </c>
      <c r="M311" s="18">
        <v>4.0599999999999996</v>
      </c>
      <c r="N311" s="18">
        <v>32.06</v>
      </c>
      <c r="O311" s="19">
        <v>0.56043600000000005</v>
      </c>
      <c r="Q311" s="21">
        <f t="shared" si="29"/>
        <v>723.2286471000001</v>
      </c>
      <c r="R311" s="7">
        <f t="shared" si="30"/>
        <v>5735903.2800000003</v>
      </c>
      <c r="S311" s="8">
        <f t="shared" si="31"/>
        <v>628719.41999999993</v>
      </c>
      <c r="T311" s="8">
        <f t="shared" si="32"/>
        <v>4964715.42</v>
      </c>
      <c r="U311" s="8">
        <f t="shared" si="33"/>
        <v>86787.437652000008</v>
      </c>
      <c r="V311" s="8">
        <f t="shared" si="34"/>
        <v>111997018.60396472</v>
      </c>
    </row>
    <row r="312" spans="1:22" x14ac:dyDescent="0.4">
      <c r="A312" s="22">
        <v>2016</v>
      </c>
      <c r="B312" s="22" t="s">
        <v>41</v>
      </c>
      <c r="D312" s="22" t="s">
        <v>78</v>
      </c>
      <c r="E312" s="1" t="s">
        <v>44</v>
      </c>
      <c r="F312" s="1" t="s">
        <v>18</v>
      </c>
      <c r="G312" s="28" t="s">
        <v>84</v>
      </c>
      <c r="H312" s="24">
        <v>61312</v>
      </c>
      <c r="I312" s="1">
        <v>125</v>
      </c>
      <c r="J312" s="17">
        <v>50</v>
      </c>
      <c r="K312" s="24">
        <f t="shared" si="28"/>
        <v>1226.24</v>
      </c>
      <c r="L312" s="18">
        <v>38.06</v>
      </c>
      <c r="M312" s="18">
        <v>3.8</v>
      </c>
      <c r="N312" s="18">
        <v>32.840000000000003</v>
      </c>
      <c r="O312" s="19">
        <v>0.56559999999999999</v>
      </c>
      <c r="Q312" s="21">
        <f t="shared" si="29"/>
        <v>693.56134399999996</v>
      </c>
      <c r="R312" s="7">
        <f t="shared" si="30"/>
        <v>2333534.7200000002</v>
      </c>
      <c r="S312" s="8">
        <f t="shared" si="31"/>
        <v>232985.59999999998</v>
      </c>
      <c r="T312" s="8">
        <f t="shared" si="32"/>
        <v>2013486.0800000003</v>
      </c>
      <c r="U312" s="8">
        <f t="shared" si="33"/>
        <v>34678.067199999998</v>
      </c>
      <c r="V312" s="8">
        <f t="shared" si="34"/>
        <v>42523633.123328</v>
      </c>
    </row>
    <row r="313" spans="1:22" x14ac:dyDescent="0.4">
      <c r="A313" s="30">
        <v>2016</v>
      </c>
      <c r="B313" s="30" t="s">
        <v>49</v>
      </c>
      <c r="D313" s="22" t="s">
        <v>79</v>
      </c>
      <c r="E313" s="1" t="s">
        <v>44</v>
      </c>
      <c r="F313" s="1" t="s">
        <v>18</v>
      </c>
      <c r="G313" s="28" t="s">
        <v>74</v>
      </c>
      <c r="H313" s="24">
        <v>109321</v>
      </c>
      <c r="I313" s="1">
        <v>224</v>
      </c>
      <c r="J313" s="17">
        <v>120</v>
      </c>
      <c r="K313" s="24">
        <f t="shared" si="28"/>
        <v>911.00833333333333</v>
      </c>
      <c r="L313" s="18">
        <v>36.17</v>
      </c>
      <c r="M313" s="18">
        <v>3.81</v>
      </c>
      <c r="N313" s="18">
        <v>29.7</v>
      </c>
      <c r="O313" s="19">
        <v>0.54349999999999998</v>
      </c>
      <c r="Q313" s="21">
        <f t="shared" si="29"/>
        <v>495.13302916666663</v>
      </c>
      <c r="R313" s="7">
        <f t="shared" si="30"/>
        <v>3954140.5700000003</v>
      </c>
      <c r="S313" s="8">
        <f t="shared" si="31"/>
        <v>416513.01</v>
      </c>
      <c r="T313" s="8">
        <f t="shared" si="32"/>
        <v>3246833.6999999997</v>
      </c>
      <c r="U313" s="8">
        <f t="shared" si="33"/>
        <v>59415.963499999998</v>
      </c>
      <c r="V313" s="8">
        <f t="shared" si="34"/>
        <v>54128437.88152916</v>
      </c>
    </row>
    <row r="314" spans="1:22" x14ac:dyDescent="0.4">
      <c r="A314" s="30">
        <v>2016</v>
      </c>
      <c r="B314" s="30" t="s">
        <v>49</v>
      </c>
      <c r="D314" s="22" t="s">
        <v>79</v>
      </c>
      <c r="E314" s="1" t="s">
        <v>44</v>
      </c>
      <c r="F314" s="1" t="s">
        <v>18</v>
      </c>
      <c r="G314" s="28" t="s">
        <v>74</v>
      </c>
      <c r="H314" s="24">
        <v>108987</v>
      </c>
      <c r="I314" s="1">
        <v>221</v>
      </c>
      <c r="J314" s="17">
        <v>120</v>
      </c>
      <c r="K314" s="24">
        <f t="shared" si="28"/>
        <v>908.22500000000002</v>
      </c>
      <c r="L314" s="18">
        <v>35.950000000000003</v>
      </c>
      <c r="M314" s="18">
        <v>4.0199999999999996</v>
      </c>
      <c r="N314" s="18">
        <v>29.42</v>
      </c>
      <c r="O314" s="19">
        <v>0.55869999999999997</v>
      </c>
      <c r="Q314" s="21">
        <f t="shared" si="29"/>
        <v>507.42530749999997</v>
      </c>
      <c r="R314" s="7">
        <f t="shared" si="30"/>
        <v>3918082.6500000004</v>
      </c>
      <c r="S314" s="8">
        <f t="shared" si="31"/>
        <v>438127.73999999993</v>
      </c>
      <c r="T314" s="8">
        <f t="shared" si="32"/>
        <v>3206397.54</v>
      </c>
      <c r="U314" s="8">
        <f t="shared" si="33"/>
        <v>60891.036899999999</v>
      </c>
      <c r="V314" s="8">
        <f t="shared" si="34"/>
        <v>55302761.988502495</v>
      </c>
    </row>
    <row r="315" spans="1:22" x14ac:dyDescent="0.4">
      <c r="A315" s="30">
        <v>2016</v>
      </c>
      <c r="B315" s="30" t="s">
        <v>49</v>
      </c>
      <c r="D315" s="22" t="s">
        <v>79</v>
      </c>
      <c r="E315" s="1" t="s">
        <v>44</v>
      </c>
      <c r="F315" s="1" t="s">
        <v>18</v>
      </c>
      <c r="G315" s="28" t="s">
        <v>74</v>
      </c>
      <c r="H315" s="24">
        <v>95020</v>
      </c>
      <c r="I315" s="1">
        <v>198</v>
      </c>
      <c r="J315" s="17">
        <v>120</v>
      </c>
      <c r="K315" s="24">
        <f t="shared" si="28"/>
        <v>791.83333333333337</v>
      </c>
      <c r="L315" s="18">
        <v>35.99</v>
      </c>
      <c r="M315" s="18">
        <v>3.73</v>
      </c>
      <c r="N315" s="18">
        <v>29.09</v>
      </c>
      <c r="O315" s="19">
        <v>0.56120000000000003</v>
      </c>
      <c r="Q315" s="21">
        <f t="shared" si="29"/>
        <v>444.37686666666667</v>
      </c>
      <c r="R315" s="7">
        <f t="shared" si="30"/>
        <v>3419769.8000000003</v>
      </c>
      <c r="S315" s="8">
        <f t="shared" si="31"/>
        <v>354424.6</v>
      </c>
      <c r="T315" s="8">
        <f t="shared" si="32"/>
        <v>2764131.8</v>
      </c>
      <c r="U315" s="8">
        <f t="shared" si="33"/>
        <v>53325.224000000002</v>
      </c>
      <c r="V315" s="8">
        <f t="shared" si="34"/>
        <v>42224689.870666668</v>
      </c>
    </row>
    <row r="316" spans="1:22" x14ac:dyDescent="0.4">
      <c r="A316" s="22">
        <v>2016</v>
      </c>
      <c r="B316" s="22" t="s">
        <v>21</v>
      </c>
      <c r="D316" s="22" t="s">
        <v>79</v>
      </c>
      <c r="E316" s="1" t="s">
        <v>44</v>
      </c>
      <c r="F316" s="1" t="s">
        <v>99</v>
      </c>
      <c r="G316" s="28" t="s">
        <v>74</v>
      </c>
      <c r="H316" s="24">
        <v>77218</v>
      </c>
      <c r="I316" s="1">
        <v>157</v>
      </c>
      <c r="J316" s="17">
        <v>39.82</v>
      </c>
      <c r="K316" s="24">
        <f t="shared" si="28"/>
        <v>1939.1762933199398</v>
      </c>
      <c r="L316" s="18">
        <v>37</v>
      </c>
      <c r="M316" s="18">
        <v>3.41</v>
      </c>
      <c r="N316" s="18">
        <v>28.7</v>
      </c>
      <c r="O316" s="19">
        <v>0.52910000000000001</v>
      </c>
      <c r="Q316" s="21">
        <f t="shared" si="29"/>
        <v>1026.0181767955801</v>
      </c>
      <c r="R316" s="7">
        <f t="shared" si="30"/>
        <v>2857066</v>
      </c>
      <c r="S316" s="8">
        <f t="shared" si="31"/>
        <v>263313.38</v>
      </c>
      <c r="T316" s="8">
        <f t="shared" si="32"/>
        <v>2216156.6</v>
      </c>
      <c r="U316" s="8">
        <f t="shared" si="33"/>
        <v>40856.043799999999</v>
      </c>
      <c r="V316" s="8">
        <f t="shared" si="34"/>
        <v>79227071.575801104</v>
      </c>
    </row>
    <row r="317" spans="1:22" x14ac:dyDescent="0.4">
      <c r="A317" s="22">
        <v>2016</v>
      </c>
      <c r="B317" s="22" t="s">
        <v>41</v>
      </c>
      <c r="D317" s="22" t="s">
        <v>79</v>
      </c>
      <c r="E317" s="1" t="s">
        <v>44</v>
      </c>
      <c r="F317" s="1" t="s">
        <v>18</v>
      </c>
      <c r="G317" s="28" t="s">
        <v>84</v>
      </c>
      <c r="H317" s="24">
        <v>144188</v>
      </c>
      <c r="I317" s="1">
        <v>293</v>
      </c>
      <c r="J317" s="17">
        <v>120</v>
      </c>
      <c r="K317" s="24">
        <f t="shared" si="28"/>
        <v>1201.5666666666666</v>
      </c>
      <c r="L317" s="18">
        <v>36.770000000000003</v>
      </c>
      <c r="M317" s="18">
        <v>4.17</v>
      </c>
      <c r="N317" s="18">
        <v>31.56</v>
      </c>
      <c r="O317" s="19">
        <v>0.56526100000000001</v>
      </c>
      <c r="Q317" s="21">
        <f t="shared" si="29"/>
        <v>679.19877556666665</v>
      </c>
      <c r="R317" s="7">
        <f t="shared" si="30"/>
        <v>5301792.7600000007</v>
      </c>
      <c r="S317" s="8">
        <f t="shared" si="31"/>
        <v>601263.96</v>
      </c>
      <c r="T317" s="8">
        <f t="shared" si="32"/>
        <v>4550573.28</v>
      </c>
      <c r="U317" s="8">
        <f t="shared" si="33"/>
        <v>81503.853067999997</v>
      </c>
      <c r="V317" s="8">
        <f t="shared" si="34"/>
        <v>97932313.051406533</v>
      </c>
    </row>
    <row r="318" spans="1:22" x14ac:dyDescent="0.4">
      <c r="A318" s="22">
        <v>2016</v>
      </c>
      <c r="B318" s="22" t="s">
        <v>41</v>
      </c>
      <c r="D318" s="22" t="s">
        <v>78</v>
      </c>
      <c r="E318" s="1" t="s">
        <v>44</v>
      </c>
      <c r="F318" s="1" t="s">
        <v>18</v>
      </c>
      <c r="G318" s="28" t="s">
        <v>84</v>
      </c>
      <c r="H318" s="24">
        <v>237900</v>
      </c>
      <c r="I318" s="1">
        <v>484</v>
      </c>
      <c r="J318" s="17">
        <v>240</v>
      </c>
      <c r="K318" s="24">
        <f t="shared" si="28"/>
        <v>991.25</v>
      </c>
      <c r="L318" s="18">
        <v>37</v>
      </c>
      <c r="M318" s="18">
        <v>4</v>
      </c>
      <c r="N318" s="18">
        <v>32.729999999999997</v>
      </c>
      <c r="O318" s="19">
        <v>0.57789999999999997</v>
      </c>
      <c r="Q318" s="21">
        <f t="shared" si="29"/>
        <v>572.84337500000004</v>
      </c>
      <c r="R318" s="7">
        <f t="shared" si="30"/>
        <v>8802300</v>
      </c>
      <c r="S318" s="8">
        <f t="shared" si="31"/>
        <v>951600</v>
      </c>
      <c r="T318" s="8">
        <f t="shared" si="32"/>
        <v>7786466.9999999991</v>
      </c>
      <c r="U318" s="8">
        <f t="shared" si="33"/>
        <v>137482.41</v>
      </c>
      <c r="V318" s="8">
        <f t="shared" si="34"/>
        <v>136279438.91249999</v>
      </c>
    </row>
    <row r="319" spans="1:22" x14ac:dyDescent="0.4">
      <c r="A319" s="22">
        <v>2016</v>
      </c>
      <c r="B319" s="22" t="s">
        <v>19</v>
      </c>
      <c r="D319" s="22" t="s">
        <v>79</v>
      </c>
      <c r="E319" s="1" t="s">
        <v>44</v>
      </c>
      <c r="F319" s="1" t="s">
        <v>23</v>
      </c>
      <c r="G319" s="28" t="s">
        <v>60</v>
      </c>
      <c r="H319" s="24">
        <v>25171</v>
      </c>
      <c r="I319" s="1">
        <v>50</v>
      </c>
      <c r="J319" s="17">
        <v>59</v>
      </c>
      <c r="K319" s="24">
        <f t="shared" si="28"/>
        <v>426.62711864406782</v>
      </c>
      <c r="L319" s="18">
        <v>39.200000000000003</v>
      </c>
      <c r="M319" s="18">
        <v>4.5199999999999996</v>
      </c>
      <c r="N319" s="18">
        <v>35.299999999999997</v>
      </c>
      <c r="O319" s="19">
        <v>0.56710000000000005</v>
      </c>
      <c r="Q319" s="21">
        <f t="shared" si="29"/>
        <v>241.94023898305088</v>
      </c>
      <c r="R319" s="7">
        <f t="shared" si="30"/>
        <v>986703.20000000007</v>
      </c>
      <c r="S319" s="8">
        <f t="shared" si="31"/>
        <v>113772.91999999998</v>
      </c>
      <c r="T319" s="8">
        <f t="shared" si="32"/>
        <v>888536.29999999993</v>
      </c>
      <c r="U319" s="8">
        <f t="shared" si="33"/>
        <v>14274.474100000001</v>
      </c>
      <c r="V319" s="8">
        <f t="shared" si="34"/>
        <v>6089877.7554423735</v>
      </c>
    </row>
    <row r="320" spans="1:22" x14ac:dyDescent="0.4">
      <c r="A320" s="22">
        <v>2016</v>
      </c>
      <c r="B320" s="22" t="s">
        <v>19</v>
      </c>
      <c r="D320" s="22" t="s">
        <v>79</v>
      </c>
      <c r="E320" s="1" t="s">
        <v>44</v>
      </c>
      <c r="F320" s="1" t="s">
        <v>23</v>
      </c>
      <c r="G320" s="28" t="s">
        <v>60</v>
      </c>
      <c r="H320" s="24">
        <v>50822</v>
      </c>
      <c r="I320" s="1">
        <v>101</v>
      </c>
      <c r="J320" s="17">
        <v>119</v>
      </c>
      <c r="K320" s="24">
        <f t="shared" si="28"/>
        <v>427.07563025210084</v>
      </c>
      <c r="L320" s="18">
        <v>39.200000000000003</v>
      </c>
      <c r="M320" s="18">
        <v>4.53</v>
      </c>
      <c r="N320" s="18">
        <v>35.200000000000003</v>
      </c>
      <c r="O320" s="19">
        <v>0.56969999999999998</v>
      </c>
      <c r="Q320" s="21">
        <f t="shared" si="29"/>
        <v>243.30498655462185</v>
      </c>
      <c r="R320" s="7">
        <f t="shared" si="30"/>
        <v>1992222.4000000001</v>
      </c>
      <c r="S320" s="8">
        <f t="shared" si="31"/>
        <v>230223.66</v>
      </c>
      <c r="T320" s="8">
        <f t="shared" si="32"/>
        <v>1788934.4000000001</v>
      </c>
      <c r="U320" s="8">
        <f t="shared" si="33"/>
        <v>28953.293399999999</v>
      </c>
      <c r="V320" s="8">
        <f t="shared" si="34"/>
        <v>12365246.026678992</v>
      </c>
    </row>
    <row r="321" spans="1:22" x14ac:dyDescent="0.4">
      <c r="A321" s="22">
        <v>2016</v>
      </c>
      <c r="B321" s="22" t="s">
        <v>19</v>
      </c>
      <c r="D321" s="22" t="s">
        <v>79</v>
      </c>
      <c r="E321" s="1" t="s">
        <v>44</v>
      </c>
      <c r="F321" s="1" t="s">
        <v>72</v>
      </c>
      <c r="G321" s="28" t="s">
        <v>69</v>
      </c>
      <c r="H321" s="24">
        <v>44627</v>
      </c>
      <c r="I321" s="1">
        <v>91</v>
      </c>
      <c r="J321" s="17">
        <v>50</v>
      </c>
      <c r="K321" s="24">
        <f t="shared" si="28"/>
        <v>892.54</v>
      </c>
      <c r="L321" s="18">
        <v>36.6</v>
      </c>
      <c r="M321" s="18">
        <v>4.2</v>
      </c>
      <c r="N321" s="18">
        <v>31.7</v>
      </c>
      <c r="O321" s="19">
        <v>0.57250000000000001</v>
      </c>
      <c r="Q321" s="21">
        <f t="shared" si="29"/>
        <v>510.97915</v>
      </c>
      <c r="R321" s="7">
        <f t="shared" si="30"/>
        <v>1633348.2</v>
      </c>
      <c r="S321" s="8">
        <f t="shared" si="31"/>
        <v>187433.4</v>
      </c>
      <c r="T321" s="8">
        <f t="shared" si="32"/>
        <v>1414675.9</v>
      </c>
      <c r="U321" s="8">
        <f t="shared" si="33"/>
        <v>25548.9575</v>
      </c>
      <c r="V321" s="8">
        <f t="shared" si="34"/>
        <v>22803466.52705</v>
      </c>
    </row>
    <row r="322" spans="1:22" x14ac:dyDescent="0.4">
      <c r="A322" s="30">
        <v>2016</v>
      </c>
      <c r="B322" s="30" t="s">
        <v>19</v>
      </c>
      <c r="D322" s="22" t="s">
        <v>79</v>
      </c>
      <c r="E322" s="1" t="s">
        <v>44</v>
      </c>
      <c r="F322" s="1" t="s">
        <v>65</v>
      </c>
      <c r="G322" s="28" t="s">
        <v>74</v>
      </c>
      <c r="H322" s="24">
        <v>47044</v>
      </c>
      <c r="I322" s="1">
        <v>97</v>
      </c>
      <c r="J322" s="17">
        <v>32.200000000000003</v>
      </c>
      <c r="K322" s="24">
        <f t="shared" si="28"/>
        <v>1460.9937888198756</v>
      </c>
      <c r="L322" s="18">
        <v>35.9</v>
      </c>
      <c r="M322" s="18">
        <v>4.1900000000000004</v>
      </c>
      <c r="N322" s="18">
        <v>28.9</v>
      </c>
      <c r="O322" s="19">
        <v>0.5514</v>
      </c>
      <c r="Q322" s="21">
        <f t="shared" si="29"/>
        <v>805.59197515527944</v>
      </c>
      <c r="R322" s="7">
        <f t="shared" si="30"/>
        <v>1688879.5999999999</v>
      </c>
      <c r="S322" s="8">
        <f t="shared" si="31"/>
        <v>197114.36000000002</v>
      </c>
      <c r="T322" s="8">
        <f t="shared" si="32"/>
        <v>1359571.5999999999</v>
      </c>
      <c r="U322" s="8">
        <f t="shared" si="33"/>
        <v>25940.061600000001</v>
      </c>
      <c r="V322" s="8">
        <f t="shared" si="34"/>
        <v>37898268.879204966</v>
      </c>
    </row>
    <row r="323" spans="1:22" x14ac:dyDescent="0.4">
      <c r="A323" s="22">
        <v>2016</v>
      </c>
      <c r="B323" s="22" t="s">
        <v>49</v>
      </c>
      <c r="C323" s="23">
        <v>1</v>
      </c>
      <c r="D323" s="22" t="s">
        <v>78</v>
      </c>
      <c r="E323" s="1" t="s">
        <v>44</v>
      </c>
      <c r="F323" s="1" t="s">
        <v>18</v>
      </c>
      <c r="G323" s="28" t="s">
        <v>83</v>
      </c>
      <c r="H323" s="24">
        <v>46312</v>
      </c>
      <c r="I323" s="1">
        <v>98</v>
      </c>
      <c r="J323" s="17">
        <v>36</v>
      </c>
      <c r="K323" s="24">
        <f t="shared" ref="K323:K386" si="35">IF(J323="",0,H323/J323)</f>
        <v>1286.4444444444443</v>
      </c>
      <c r="L323" s="18">
        <v>37.450000000000003</v>
      </c>
      <c r="M323" s="18">
        <v>4.4400000000000004</v>
      </c>
      <c r="N323" s="18">
        <v>33.6</v>
      </c>
      <c r="O323" s="19">
        <v>0.57769999999999999</v>
      </c>
      <c r="Q323" s="21">
        <f t="shared" ref="Q323:Q386" si="36">IF(J323="",0,O323*H323/J323)</f>
        <v>743.1789555555556</v>
      </c>
      <c r="R323" s="7">
        <f t="shared" ref="R323:R386" si="37">$H323*L323</f>
        <v>1734384.4000000001</v>
      </c>
      <c r="S323" s="8">
        <f t="shared" ref="S323:S386" si="38">$H323*M323</f>
        <v>205625.28000000003</v>
      </c>
      <c r="T323" s="8">
        <f t="shared" ref="T323:T386" si="39">$H323*N323</f>
        <v>1556083.2</v>
      </c>
      <c r="U323" s="8">
        <f t="shared" ref="U323:U386" si="40">$H323*O323</f>
        <v>26754.4424</v>
      </c>
      <c r="V323" s="8">
        <f t="shared" ref="V323:V386" si="41">$H323*Q323</f>
        <v>34418103.789688893</v>
      </c>
    </row>
    <row r="324" spans="1:22" x14ac:dyDescent="0.4">
      <c r="A324" s="22">
        <v>2016</v>
      </c>
      <c r="B324" s="22" t="s">
        <v>41</v>
      </c>
      <c r="D324" s="22" t="s">
        <v>78</v>
      </c>
      <c r="E324" s="1" t="s">
        <v>44</v>
      </c>
      <c r="F324" s="1" t="s">
        <v>18</v>
      </c>
      <c r="G324" s="28" t="s">
        <v>83</v>
      </c>
      <c r="H324" s="24">
        <v>76224</v>
      </c>
      <c r="I324" s="1">
        <v>155</v>
      </c>
      <c r="J324" s="17">
        <v>60</v>
      </c>
      <c r="K324" s="24">
        <f t="shared" si="35"/>
        <v>1270.4000000000001</v>
      </c>
      <c r="L324" s="18">
        <v>36.090000000000003</v>
      </c>
      <c r="M324" s="18">
        <v>4.87</v>
      </c>
      <c r="N324" s="18">
        <v>32.26</v>
      </c>
      <c r="O324" s="19">
        <v>0.56147599999999998</v>
      </c>
      <c r="Q324" s="21">
        <f t="shared" si="36"/>
        <v>713.2991103999999</v>
      </c>
      <c r="R324" s="7">
        <f t="shared" si="37"/>
        <v>2750924.16</v>
      </c>
      <c r="S324" s="8">
        <f t="shared" si="38"/>
        <v>371210.88</v>
      </c>
      <c r="T324" s="8">
        <f t="shared" si="39"/>
        <v>2458986.2399999998</v>
      </c>
      <c r="U324" s="8">
        <f t="shared" si="40"/>
        <v>42797.946623999997</v>
      </c>
      <c r="V324" s="8">
        <f t="shared" si="41"/>
        <v>54370511.391129591</v>
      </c>
    </row>
    <row r="325" spans="1:22" x14ac:dyDescent="0.4">
      <c r="A325" s="22">
        <v>2016</v>
      </c>
      <c r="B325" s="22" t="s">
        <v>21</v>
      </c>
      <c r="D325" s="22" t="s">
        <v>79</v>
      </c>
      <c r="E325" s="1" t="s">
        <v>44</v>
      </c>
      <c r="F325" s="1" t="s">
        <v>99</v>
      </c>
      <c r="G325" s="28" t="s">
        <v>74</v>
      </c>
      <c r="H325" s="24">
        <v>89875</v>
      </c>
      <c r="I325" s="1">
        <v>184</v>
      </c>
      <c r="J325" s="17">
        <v>52</v>
      </c>
      <c r="K325" s="24">
        <f t="shared" si="35"/>
        <v>1728.3653846153845</v>
      </c>
      <c r="L325" s="18">
        <v>35.4</v>
      </c>
      <c r="M325" s="18">
        <v>3.86</v>
      </c>
      <c r="N325" s="18">
        <v>28.4</v>
      </c>
      <c r="O325" s="19">
        <v>0.54159999999999997</v>
      </c>
      <c r="Q325" s="21">
        <f t="shared" si="36"/>
        <v>936.08269230769224</v>
      </c>
      <c r="R325" s="7">
        <f t="shared" si="37"/>
        <v>3181575</v>
      </c>
      <c r="S325" s="8">
        <f t="shared" si="38"/>
        <v>346917.5</v>
      </c>
      <c r="T325" s="8">
        <f t="shared" si="39"/>
        <v>2552450</v>
      </c>
      <c r="U325" s="8">
        <f t="shared" si="40"/>
        <v>48676.299999999996</v>
      </c>
      <c r="V325" s="8">
        <f t="shared" si="41"/>
        <v>84130431.97115384</v>
      </c>
    </row>
    <row r="326" spans="1:22" x14ac:dyDescent="0.4">
      <c r="A326" s="22">
        <v>2016</v>
      </c>
      <c r="B326" s="22" t="s">
        <v>21</v>
      </c>
      <c r="D326" s="22" t="s">
        <v>79</v>
      </c>
      <c r="E326" s="1" t="s">
        <v>44</v>
      </c>
      <c r="F326" s="1" t="s">
        <v>99</v>
      </c>
      <c r="G326" s="28" t="s">
        <v>74</v>
      </c>
      <c r="H326" s="24">
        <v>107532</v>
      </c>
      <c r="I326" s="1">
        <v>216</v>
      </c>
      <c r="J326" s="17">
        <v>80</v>
      </c>
      <c r="K326" s="24">
        <f t="shared" si="35"/>
        <v>1344.15</v>
      </c>
      <c r="L326" s="18">
        <v>35.74</v>
      </c>
      <c r="M326" s="18">
        <v>4.9880000000000004</v>
      </c>
      <c r="N326" s="18">
        <v>29.6</v>
      </c>
      <c r="O326" s="19">
        <v>0.54210000000000003</v>
      </c>
      <c r="Q326" s="21">
        <f t="shared" si="36"/>
        <v>728.66371500000002</v>
      </c>
      <c r="R326" s="7">
        <f t="shared" si="37"/>
        <v>3843193.68</v>
      </c>
      <c r="S326" s="8">
        <f t="shared" si="38"/>
        <v>536369.61600000004</v>
      </c>
      <c r="T326" s="8">
        <f t="shared" si="39"/>
        <v>3182947.2</v>
      </c>
      <c r="U326" s="8">
        <f t="shared" si="40"/>
        <v>58293.097200000004</v>
      </c>
      <c r="V326" s="8">
        <f t="shared" si="41"/>
        <v>78354666.601380005</v>
      </c>
    </row>
    <row r="327" spans="1:22" x14ac:dyDescent="0.4">
      <c r="A327" s="22">
        <v>2016</v>
      </c>
      <c r="B327" s="22" t="s">
        <v>41</v>
      </c>
      <c r="D327" s="22" t="s">
        <v>78</v>
      </c>
      <c r="E327" s="1" t="s">
        <v>44</v>
      </c>
      <c r="F327" s="1" t="s">
        <v>18</v>
      </c>
      <c r="G327" s="28" t="s">
        <v>83</v>
      </c>
      <c r="H327" s="24">
        <v>298078</v>
      </c>
      <c r="I327" s="1">
        <v>611</v>
      </c>
      <c r="J327" s="17">
        <v>240</v>
      </c>
      <c r="K327" s="24">
        <f t="shared" si="35"/>
        <v>1241.9916666666666</v>
      </c>
      <c r="L327" s="18">
        <v>36.14</v>
      </c>
      <c r="M327" s="18">
        <v>4.32</v>
      </c>
      <c r="N327" s="18">
        <v>32.409999999999997</v>
      </c>
      <c r="O327" s="19">
        <v>0.57250000000000001</v>
      </c>
      <c r="Q327" s="21">
        <f t="shared" si="36"/>
        <v>711.04022916666668</v>
      </c>
      <c r="R327" s="7">
        <f t="shared" si="37"/>
        <v>10772538.92</v>
      </c>
      <c r="S327" s="8">
        <f t="shared" si="38"/>
        <v>1287696.9600000002</v>
      </c>
      <c r="T327" s="8">
        <f t="shared" si="39"/>
        <v>9660707.9799999986</v>
      </c>
      <c r="U327" s="8">
        <f t="shared" si="40"/>
        <v>170649.655</v>
      </c>
      <c r="V327" s="8">
        <f t="shared" si="41"/>
        <v>211945449.42954168</v>
      </c>
    </row>
    <row r="328" spans="1:22" x14ac:dyDescent="0.4">
      <c r="A328" s="22">
        <v>2016</v>
      </c>
      <c r="B328" s="22" t="s">
        <v>41</v>
      </c>
      <c r="D328" s="22" t="s">
        <v>79</v>
      </c>
      <c r="E328" s="1" t="s">
        <v>44</v>
      </c>
      <c r="F328" s="1" t="s">
        <v>18</v>
      </c>
      <c r="G328" s="28" t="s">
        <v>82</v>
      </c>
      <c r="H328" s="24">
        <v>106546</v>
      </c>
      <c r="I328" s="1">
        <v>214</v>
      </c>
      <c r="J328" s="17">
        <v>170</v>
      </c>
      <c r="K328" s="24">
        <f t="shared" si="35"/>
        <v>626.74117647058824</v>
      </c>
      <c r="L328" s="18">
        <v>35.53</v>
      </c>
      <c r="M328" s="18">
        <v>4.87</v>
      </c>
      <c r="N328" s="18">
        <v>32.6</v>
      </c>
      <c r="O328" s="19">
        <v>0.54629300000000003</v>
      </c>
      <c r="Q328" s="21">
        <f t="shared" si="36"/>
        <v>342.38431751764705</v>
      </c>
      <c r="R328" s="7">
        <f t="shared" si="37"/>
        <v>3785579.38</v>
      </c>
      <c r="S328" s="8">
        <f t="shared" si="38"/>
        <v>518879.02</v>
      </c>
      <c r="T328" s="8">
        <f t="shared" si="39"/>
        <v>3473399.6</v>
      </c>
      <c r="U328" s="8">
        <f t="shared" si="40"/>
        <v>58205.333978000002</v>
      </c>
      <c r="V328" s="8">
        <f t="shared" si="41"/>
        <v>36479679.494235225</v>
      </c>
    </row>
    <row r="329" spans="1:22" x14ac:dyDescent="0.4">
      <c r="A329" s="22">
        <v>2016</v>
      </c>
      <c r="B329" s="22" t="s">
        <v>49</v>
      </c>
      <c r="C329" s="23">
        <v>1.8</v>
      </c>
      <c r="D329" s="22" t="s">
        <v>78</v>
      </c>
      <c r="E329" s="1" t="s">
        <v>44</v>
      </c>
      <c r="F329" s="1" t="s">
        <v>18</v>
      </c>
      <c r="G329" s="28" t="s">
        <v>83</v>
      </c>
      <c r="H329" s="24">
        <v>120581</v>
      </c>
      <c r="I329" s="1">
        <v>242</v>
      </c>
      <c r="J329" s="17">
        <v>100</v>
      </c>
      <c r="K329" s="24">
        <f t="shared" si="35"/>
        <v>1205.81</v>
      </c>
      <c r="L329" s="18">
        <v>36.799999999999997</v>
      </c>
      <c r="M329" s="18">
        <v>4.18</v>
      </c>
      <c r="N329" s="18">
        <v>33</v>
      </c>
      <c r="O329" s="19">
        <v>0.57069999999999999</v>
      </c>
      <c r="Q329" s="21">
        <f t="shared" si="36"/>
        <v>688.15576700000008</v>
      </c>
      <c r="R329" s="7">
        <f t="shared" si="37"/>
        <v>4437380.8</v>
      </c>
      <c r="S329" s="8">
        <f t="shared" si="38"/>
        <v>504028.57999999996</v>
      </c>
      <c r="T329" s="8">
        <f t="shared" si="39"/>
        <v>3979173</v>
      </c>
      <c r="U329" s="8">
        <f t="shared" si="40"/>
        <v>68815.576700000005</v>
      </c>
      <c r="V329" s="8">
        <f t="shared" si="41"/>
        <v>82978510.540627003</v>
      </c>
    </row>
    <row r="330" spans="1:22" x14ac:dyDescent="0.4">
      <c r="A330" s="22">
        <v>2016</v>
      </c>
      <c r="B330" s="22" t="s">
        <v>41</v>
      </c>
      <c r="D330" s="22" t="s">
        <v>79</v>
      </c>
      <c r="E330" s="1" t="s">
        <v>44</v>
      </c>
      <c r="F330" s="1" t="s">
        <v>18</v>
      </c>
      <c r="G330" s="28" t="s">
        <v>83</v>
      </c>
      <c r="H330" s="24">
        <v>143506</v>
      </c>
      <c r="I330" s="1">
        <v>289</v>
      </c>
      <c r="J330" s="17">
        <v>120</v>
      </c>
      <c r="K330" s="24">
        <f t="shared" si="35"/>
        <v>1195.8833333333334</v>
      </c>
      <c r="L330" s="18">
        <v>36.92</v>
      </c>
      <c r="M330" s="18">
        <v>5.13</v>
      </c>
      <c r="N330" s="18">
        <v>33.42</v>
      </c>
      <c r="O330" s="19">
        <v>0.54399200000000003</v>
      </c>
      <c r="Q330" s="21">
        <f t="shared" si="36"/>
        <v>650.55096626666671</v>
      </c>
      <c r="R330" s="7">
        <f t="shared" si="37"/>
        <v>5298241.5200000005</v>
      </c>
      <c r="S330" s="8">
        <f t="shared" si="38"/>
        <v>736185.78</v>
      </c>
      <c r="T330" s="8">
        <f t="shared" si="39"/>
        <v>4795970.5200000005</v>
      </c>
      <c r="U330" s="8">
        <f t="shared" si="40"/>
        <v>78066.115952000007</v>
      </c>
      <c r="V330" s="8">
        <f t="shared" si="41"/>
        <v>93357966.965064272</v>
      </c>
    </row>
    <row r="331" spans="1:22" x14ac:dyDescent="0.4">
      <c r="A331" s="22">
        <v>2016</v>
      </c>
      <c r="B331" s="22" t="s">
        <v>41</v>
      </c>
      <c r="D331" s="22" t="s">
        <v>79</v>
      </c>
      <c r="E331" s="1" t="s">
        <v>44</v>
      </c>
      <c r="F331" s="1" t="s">
        <v>27</v>
      </c>
      <c r="G331" s="28" t="s">
        <v>84</v>
      </c>
      <c r="H331" s="24">
        <v>134035</v>
      </c>
      <c r="I331" s="1">
        <v>269</v>
      </c>
      <c r="J331" s="17">
        <v>71</v>
      </c>
      <c r="K331" s="24">
        <f t="shared" si="35"/>
        <v>1887.8169014084508</v>
      </c>
      <c r="L331" s="18">
        <v>37.799999999999997</v>
      </c>
      <c r="M331" s="18">
        <v>3.92</v>
      </c>
      <c r="N331" s="18">
        <v>33.200000000000003</v>
      </c>
      <c r="O331" s="19">
        <v>0.57609999999999995</v>
      </c>
      <c r="Q331" s="21">
        <f t="shared" si="36"/>
        <v>1087.5713169014084</v>
      </c>
      <c r="R331" s="7">
        <f t="shared" si="37"/>
        <v>5066523</v>
      </c>
      <c r="S331" s="8">
        <f t="shared" si="38"/>
        <v>525417.19999999995</v>
      </c>
      <c r="T331" s="8">
        <f t="shared" si="39"/>
        <v>4449962</v>
      </c>
      <c r="U331" s="8">
        <f t="shared" si="40"/>
        <v>77217.563499999989</v>
      </c>
      <c r="V331" s="8">
        <f t="shared" si="41"/>
        <v>145772621.46088028</v>
      </c>
    </row>
    <row r="332" spans="1:22" x14ac:dyDescent="0.4">
      <c r="A332" s="22">
        <v>2016</v>
      </c>
      <c r="B332" s="22" t="s">
        <v>41</v>
      </c>
      <c r="D332" s="22" t="s">
        <v>78</v>
      </c>
      <c r="E332" s="1" t="s">
        <v>44</v>
      </c>
      <c r="F332" s="1" t="s">
        <v>18</v>
      </c>
      <c r="G332" s="28" t="s">
        <v>82</v>
      </c>
      <c r="H332" s="24">
        <v>16844</v>
      </c>
      <c r="I332" s="1">
        <v>34</v>
      </c>
      <c r="J332" s="17">
        <v>30</v>
      </c>
      <c r="K332" s="24">
        <f t="shared" si="35"/>
        <v>561.4666666666667</v>
      </c>
      <c r="L332" s="18">
        <v>34</v>
      </c>
      <c r="M332" s="18">
        <v>5.2</v>
      </c>
      <c r="N332" s="18">
        <v>32.43</v>
      </c>
      <c r="O332" s="19">
        <v>0.50700000000000001</v>
      </c>
      <c r="Q332" s="21">
        <f t="shared" si="36"/>
        <v>284.66359999999997</v>
      </c>
      <c r="R332" s="7">
        <f t="shared" si="37"/>
        <v>572696</v>
      </c>
      <c r="S332" s="8">
        <f t="shared" si="38"/>
        <v>87588.800000000003</v>
      </c>
      <c r="T332" s="8">
        <f t="shared" si="39"/>
        <v>546250.92000000004</v>
      </c>
      <c r="U332" s="8">
        <f t="shared" si="40"/>
        <v>8539.9079999999994</v>
      </c>
      <c r="V332" s="8">
        <f t="shared" si="41"/>
        <v>4794873.6783999996</v>
      </c>
    </row>
    <row r="333" spans="1:22" x14ac:dyDescent="0.4">
      <c r="A333" s="22">
        <v>2016</v>
      </c>
      <c r="B333" s="22" t="s">
        <v>41</v>
      </c>
      <c r="D333" s="22" t="s">
        <v>79</v>
      </c>
      <c r="E333" s="1" t="s">
        <v>44</v>
      </c>
      <c r="F333" s="1" t="s">
        <v>27</v>
      </c>
      <c r="G333" s="28" t="s">
        <v>74</v>
      </c>
      <c r="H333" s="24">
        <v>106100</v>
      </c>
      <c r="I333" s="1">
        <v>216</v>
      </c>
      <c r="J333" s="17">
        <v>53.5</v>
      </c>
      <c r="K333" s="24">
        <f t="shared" si="35"/>
        <v>1983.1775700934579</v>
      </c>
      <c r="L333" s="18">
        <v>36</v>
      </c>
      <c r="M333" s="18">
        <v>3.85</v>
      </c>
      <c r="N333" s="18">
        <v>27.3</v>
      </c>
      <c r="O333" s="19">
        <v>0.55889999999999995</v>
      </c>
      <c r="Q333" s="21">
        <f t="shared" si="36"/>
        <v>1108.3979439252334</v>
      </c>
      <c r="R333" s="7">
        <f t="shared" si="37"/>
        <v>3819600</v>
      </c>
      <c r="S333" s="8">
        <f t="shared" si="38"/>
        <v>408485</v>
      </c>
      <c r="T333" s="8">
        <f t="shared" si="39"/>
        <v>2896530</v>
      </c>
      <c r="U333" s="8">
        <f t="shared" si="40"/>
        <v>59299.289999999994</v>
      </c>
      <c r="V333" s="8">
        <f t="shared" si="41"/>
        <v>117601021.85046726</v>
      </c>
    </row>
    <row r="334" spans="1:22" x14ac:dyDescent="0.4">
      <c r="A334" s="22">
        <v>2016</v>
      </c>
      <c r="B334" s="22" t="s">
        <v>41</v>
      </c>
      <c r="D334" s="22" t="s">
        <v>79</v>
      </c>
      <c r="E334" s="1" t="s">
        <v>44</v>
      </c>
      <c r="F334" s="1" t="s">
        <v>27</v>
      </c>
      <c r="G334" s="28" t="s">
        <v>74</v>
      </c>
      <c r="H334" s="24">
        <v>95265</v>
      </c>
      <c r="I334" s="1">
        <v>201</v>
      </c>
      <c r="J334" s="17">
        <v>61</v>
      </c>
      <c r="K334" s="24">
        <f t="shared" si="35"/>
        <v>1561.7213114754099</v>
      </c>
      <c r="L334" s="18">
        <v>35.299999999999997</v>
      </c>
      <c r="M334" s="18">
        <v>4.07</v>
      </c>
      <c r="N334" s="18">
        <v>27.5</v>
      </c>
      <c r="O334" s="19">
        <v>0.54659999999999997</v>
      </c>
      <c r="Q334" s="21">
        <f t="shared" si="36"/>
        <v>853.63686885245897</v>
      </c>
      <c r="R334" s="7">
        <f t="shared" si="37"/>
        <v>3362854.4999999995</v>
      </c>
      <c r="S334" s="8">
        <f t="shared" si="38"/>
        <v>387728.55000000005</v>
      </c>
      <c r="T334" s="8">
        <f t="shared" si="39"/>
        <v>2619787.5</v>
      </c>
      <c r="U334" s="8">
        <f t="shared" si="40"/>
        <v>52071.848999999995</v>
      </c>
      <c r="V334" s="8">
        <f t="shared" si="41"/>
        <v>81321716.311229497</v>
      </c>
    </row>
    <row r="335" spans="1:22" x14ac:dyDescent="0.4">
      <c r="A335" s="22">
        <v>2016</v>
      </c>
      <c r="B335" s="22" t="s">
        <v>41</v>
      </c>
      <c r="D335" s="22" t="s">
        <v>79</v>
      </c>
      <c r="E335" s="1" t="s">
        <v>44</v>
      </c>
      <c r="F335" s="1" t="s">
        <v>27</v>
      </c>
      <c r="G335" s="28" t="s">
        <v>74</v>
      </c>
      <c r="H335" s="24">
        <v>93639</v>
      </c>
      <c r="I335" s="1">
        <v>189</v>
      </c>
      <c r="J335" s="17">
        <v>61</v>
      </c>
      <c r="K335" s="24">
        <f t="shared" si="35"/>
        <v>1535.0655737704917</v>
      </c>
      <c r="L335" s="18">
        <v>36.4</v>
      </c>
      <c r="M335" s="18">
        <v>4.66</v>
      </c>
      <c r="N335" s="18">
        <v>28.4</v>
      </c>
      <c r="O335" s="19">
        <v>0.56699999999999995</v>
      </c>
      <c r="Q335" s="21">
        <f t="shared" si="36"/>
        <v>870.38218032786881</v>
      </c>
      <c r="R335" s="7">
        <f t="shared" si="37"/>
        <v>3408459.6</v>
      </c>
      <c r="S335" s="8">
        <f t="shared" si="38"/>
        <v>436357.74</v>
      </c>
      <c r="T335" s="8">
        <f t="shared" si="39"/>
        <v>2659347.6</v>
      </c>
      <c r="U335" s="8">
        <f t="shared" si="40"/>
        <v>53093.312999999995</v>
      </c>
      <c r="V335" s="8">
        <f t="shared" si="41"/>
        <v>81501716.983721301</v>
      </c>
    </row>
    <row r="336" spans="1:22" x14ac:dyDescent="0.4">
      <c r="A336" s="22">
        <v>2016</v>
      </c>
      <c r="B336" s="22" t="s">
        <v>19</v>
      </c>
      <c r="D336" s="22" t="s">
        <v>79</v>
      </c>
      <c r="E336" s="1" t="s">
        <v>44</v>
      </c>
      <c r="F336" s="1" t="s">
        <v>107</v>
      </c>
      <c r="G336" s="28" t="s">
        <v>75</v>
      </c>
      <c r="H336" s="24">
        <v>175310</v>
      </c>
      <c r="I336" s="1">
        <v>366</v>
      </c>
      <c r="J336" s="17">
        <v>175</v>
      </c>
      <c r="K336" s="24">
        <f t="shared" si="35"/>
        <v>1001.7714285714286</v>
      </c>
      <c r="L336" s="18">
        <v>36.11</v>
      </c>
      <c r="M336" s="18">
        <v>4.67</v>
      </c>
      <c r="N336" s="18">
        <v>26.51</v>
      </c>
      <c r="O336" s="19">
        <v>0.55489999999999995</v>
      </c>
      <c r="Q336" s="21">
        <f t="shared" si="36"/>
        <v>555.88296571428566</v>
      </c>
      <c r="R336" s="7">
        <f t="shared" si="37"/>
        <v>6330444.0999999996</v>
      </c>
      <c r="S336" s="8">
        <f t="shared" si="38"/>
        <v>818697.7</v>
      </c>
      <c r="T336" s="8">
        <f t="shared" si="39"/>
        <v>4647468.1000000006</v>
      </c>
      <c r="U336" s="8">
        <f t="shared" si="40"/>
        <v>97279.518999999986</v>
      </c>
      <c r="V336" s="8">
        <f t="shared" si="41"/>
        <v>97451842.719371423</v>
      </c>
    </row>
    <row r="337" spans="1:22" x14ac:dyDescent="0.4">
      <c r="A337" s="22">
        <v>2016</v>
      </c>
      <c r="B337" s="22" t="s">
        <v>21</v>
      </c>
      <c r="D337" s="22" t="s">
        <v>79</v>
      </c>
      <c r="E337" s="1" t="s">
        <v>44</v>
      </c>
      <c r="F337" s="1" t="s">
        <v>91</v>
      </c>
      <c r="G337" s="28" t="s">
        <v>75</v>
      </c>
      <c r="H337" s="24">
        <v>2255</v>
      </c>
      <c r="I337" s="1">
        <v>5</v>
      </c>
      <c r="J337" s="17">
        <v>2.76</v>
      </c>
      <c r="K337" s="24">
        <f t="shared" si="35"/>
        <v>817.02898550724649</v>
      </c>
      <c r="L337" s="18">
        <v>36.200000000000003</v>
      </c>
      <c r="M337" s="18">
        <v>4.58</v>
      </c>
      <c r="N337" s="18">
        <v>27.34</v>
      </c>
      <c r="O337" s="19">
        <v>0.49280000000000002</v>
      </c>
      <c r="Q337" s="21">
        <f t="shared" si="36"/>
        <v>402.63188405797109</v>
      </c>
      <c r="R337" s="7">
        <f t="shared" si="37"/>
        <v>81631</v>
      </c>
      <c r="S337" s="8">
        <f t="shared" si="38"/>
        <v>10327.9</v>
      </c>
      <c r="T337" s="8">
        <f t="shared" si="39"/>
        <v>61651.7</v>
      </c>
      <c r="U337" s="8">
        <f t="shared" si="40"/>
        <v>1111.2640000000001</v>
      </c>
      <c r="V337" s="8">
        <f t="shared" si="41"/>
        <v>907934.89855072484</v>
      </c>
    </row>
    <row r="338" spans="1:22" x14ac:dyDescent="0.4">
      <c r="A338" s="22">
        <v>2016</v>
      </c>
      <c r="B338" s="22" t="s">
        <v>19</v>
      </c>
      <c r="D338" s="22" t="s">
        <v>79</v>
      </c>
      <c r="E338" s="1" t="s">
        <v>44</v>
      </c>
      <c r="F338" s="1" t="s">
        <v>46</v>
      </c>
      <c r="G338" s="28" t="s">
        <v>74</v>
      </c>
      <c r="H338" s="24">
        <v>161693</v>
      </c>
      <c r="I338" s="1">
        <v>324</v>
      </c>
      <c r="J338" s="17">
        <v>280</v>
      </c>
      <c r="K338" s="24">
        <f t="shared" si="35"/>
        <v>577.47500000000002</v>
      </c>
      <c r="L338" s="18">
        <v>35.700000000000003</v>
      </c>
      <c r="M338" s="18">
        <v>4.42</v>
      </c>
      <c r="N338" s="18">
        <v>29.1</v>
      </c>
      <c r="O338" s="19">
        <v>0.55869999999999997</v>
      </c>
      <c r="Q338" s="21">
        <f t="shared" si="36"/>
        <v>322.63528249999996</v>
      </c>
      <c r="R338" s="7">
        <f t="shared" si="37"/>
        <v>5772440.1000000006</v>
      </c>
      <c r="S338" s="8">
        <f t="shared" si="38"/>
        <v>714683.05999999994</v>
      </c>
      <c r="T338" s="8">
        <f t="shared" si="39"/>
        <v>4705266.3</v>
      </c>
      <c r="U338" s="8">
        <f t="shared" si="40"/>
        <v>90337.879099999991</v>
      </c>
      <c r="V338" s="8">
        <f t="shared" si="41"/>
        <v>52167866.733272493</v>
      </c>
    </row>
    <row r="339" spans="1:22" x14ac:dyDescent="0.4">
      <c r="A339" s="22">
        <v>2016</v>
      </c>
      <c r="B339" s="22" t="s">
        <v>49</v>
      </c>
      <c r="C339" s="23">
        <v>0.7</v>
      </c>
      <c r="D339" s="22" t="s">
        <v>78</v>
      </c>
      <c r="E339" s="1" t="s">
        <v>44</v>
      </c>
      <c r="F339" s="1" t="s">
        <v>18</v>
      </c>
      <c r="G339" s="28" t="s">
        <v>83</v>
      </c>
      <c r="H339" s="24">
        <v>167830</v>
      </c>
      <c r="I339" s="1">
        <v>342</v>
      </c>
      <c r="J339" s="17">
        <v>142.5</v>
      </c>
      <c r="K339" s="24">
        <f t="shared" si="35"/>
        <v>1177.7543859649122</v>
      </c>
      <c r="L339" s="18">
        <v>37.53</v>
      </c>
      <c r="M339" s="18">
        <v>4.41</v>
      </c>
      <c r="N339" s="18">
        <v>33.479999999999997</v>
      </c>
      <c r="O339" s="19">
        <v>0.5776</v>
      </c>
      <c r="Q339" s="21">
        <f t="shared" si="36"/>
        <v>680.27093333333335</v>
      </c>
      <c r="R339" s="7">
        <f t="shared" si="37"/>
        <v>6298659.9000000004</v>
      </c>
      <c r="S339" s="8">
        <f t="shared" si="38"/>
        <v>740130.3</v>
      </c>
      <c r="T339" s="8">
        <f t="shared" si="39"/>
        <v>5618948.3999999994</v>
      </c>
      <c r="U339" s="8">
        <f t="shared" si="40"/>
        <v>96938.608000000007</v>
      </c>
      <c r="V339" s="8">
        <f t="shared" si="41"/>
        <v>114169870.74133334</v>
      </c>
    </row>
    <row r="340" spans="1:22" x14ac:dyDescent="0.4">
      <c r="A340" s="22">
        <v>2016</v>
      </c>
      <c r="B340" s="22" t="s">
        <v>41</v>
      </c>
      <c r="D340" s="22" t="s">
        <v>79</v>
      </c>
      <c r="E340" s="1" t="s">
        <v>44</v>
      </c>
      <c r="F340" s="1" t="s">
        <v>27</v>
      </c>
      <c r="G340" s="28" t="s">
        <v>84</v>
      </c>
      <c r="H340" s="24">
        <v>104871</v>
      </c>
      <c r="I340" s="1">
        <v>214</v>
      </c>
      <c r="J340" s="17">
        <v>59</v>
      </c>
      <c r="K340" s="24">
        <f t="shared" si="35"/>
        <v>1777.4745762711864</v>
      </c>
      <c r="L340" s="18">
        <v>36.5</v>
      </c>
      <c r="M340" s="18">
        <v>4.22</v>
      </c>
      <c r="N340" s="18">
        <v>31</v>
      </c>
      <c r="O340" s="19">
        <v>0.56789999999999996</v>
      </c>
      <c r="Q340" s="21">
        <f t="shared" si="36"/>
        <v>1009.4278118644067</v>
      </c>
      <c r="R340" s="7">
        <f t="shared" si="37"/>
        <v>3827791.5</v>
      </c>
      <c r="S340" s="8">
        <f t="shared" si="38"/>
        <v>442555.62</v>
      </c>
      <c r="T340" s="8">
        <f t="shared" si="39"/>
        <v>3251001</v>
      </c>
      <c r="U340" s="8">
        <f t="shared" si="40"/>
        <v>59556.240899999997</v>
      </c>
      <c r="V340" s="8">
        <f t="shared" si="41"/>
        <v>105859704.0580322</v>
      </c>
    </row>
    <row r="341" spans="1:22" x14ac:dyDescent="0.4">
      <c r="A341" s="22">
        <v>2016</v>
      </c>
      <c r="B341" s="22" t="s">
        <v>41</v>
      </c>
      <c r="C341" s="23">
        <v>2.5</v>
      </c>
      <c r="D341" s="22" t="s">
        <v>79</v>
      </c>
      <c r="E341" s="1" t="s">
        <v>44</v>
      </c>
      <c r="F341" s="1" t="s">
        <v>18</v>
      </c>
      <c r="G341" s="28" t="s">
        <v>83</v>
      </c>
      <c r="H341" s="24">
        <v>139311</v>
      </c>
      <c r="I341" s="1">
        <v>286</v>
      </c>
      <c r="J341" s="17">
        <v>120</v>
      </c>
      <c r="K341" s="24">
        <f t="shared" si="35"/>
        <v>1160.925</v>
      </c>
      <c r="L341" s="18">
        <v>36</v>
      </c>
      <c r="M341" s="18">
        <v>4.66</v>
      </c>
      <c r="N341" s="18">
        <v>30.93</v>
      </c>
      <c r="O341" s="19">
        <v>0.56320000000000003</v>
      </c>
      <c r="Q341" s="21">
        <f t="shared" si="36"/>
        <v>653.83296000000007</v>
      </c>
      <c r="R341" s="7">
        <f t="shared" si="37"/>
        <v>5015196</v>
      </c>
      <c r="S341" s="8">
        <f t="shared" si="38"/>
        <v>649189.26</v>
      </c>
      <c r="T341" s="8">
        <f t="shared" si="39"/>
        <v>4308889.2299999995</v>
      </c>
      <c r="U341" s="8">
        <f t="shared" si="40"/>
        <v>78459.955200000011</v>
      </c>
      <c r="V341" s="8">
        <f t="shared" si="41"/>
        <v>91086123.49056001</v>
      </c>
    </row>
    <row r="342" spans="1:22" x14ac:dyDescent="0.4">
      <c r="A342" s="22">
        <v>2016</v>
      </c>
      <c r="B342" s="22" t="s">
        <v>19</v>
      </c>
      <c r="D342" s="22" t="s">
        <v>79</v>
      </c>
      <c r="E342" s="1" t="s">
        <v>44</v>
      </c>
      <c r="F342" s="1" t="s">
        <v>46</v>
      </c>
      <c r="G342" s="28" t="s">
        <v>83</v>
      </c>
      <c r="H342" s="24">
        <v>14747</v>
      </c>
      <c r="I342" s="1">
        <v>31</v>
      </c>
      <c r="J342" s="17">
        <v>22</v>
      </c>
      <c r="K342" s="24">
        <f t="shared" si="35"/>
        <v>670.31818181818187</v>
      </c>
      <c r="L342" s="18">
        <v>34.5</v>
      </c>
      <c r="M342" s="18">
        <v>4.8899999999999997</v>
      </c>
      <c r="N342" s="18">
        <v>30.2</v>
      </c>
      <c r="O342" s="19">
        <v>0.52900000000000003</v>
      </c>
      <c r="Q342" s="21">
        <f t="shared" si="36"/>
        <v>354.59831818181823</v>
      </c>
      <c r="R342" s="7">
        <f t="shared" si="37"/>
        <v>508771.5</v>
      </c>
      <c r="S342" s="8">
        <f t="shared" si="38"/>
        <v>72112.83</v>
      </c>
      <c r="T342" s="8">
        <f t="shared" si="39"/>
        <v>445359.39999999997</v>
      </c>
      <c r="U342" s="8">
        <f t="shared" si="40"/>
        <v>7801.1630000000005</v>
      </c>
      <c r="V342" s="8">
        <f t="shared" si="41"/>
        <v>5229261.3982272735</v>
      </c>
    </row>
    <row r="343" spans="1:22" x14ac:dyDescent="0.4">
      <c r="A343" s="22">
        <v>2016</v>
      </c>
      <c r="B343" s="22" t="s">
        <v>41</v>
      </c>
      <c r="C343" s="23">
        <v>3.25</v>
      </c>
      <c r="D343" s="22" t="s">
        <v>79</v>
      </c>
      <c r="E343" s="1" t="s">
        <v>44</v>
      </c>
      <c r="F343" s="1" t="s">
        <v>27</v>
      </c>
      <c r="G343" s="28" t="s">
        <v>74</v>
      </c>
      <c r="H343" s="24">
        <v>117886</v>
      </c>
      <c r="I343" s="1">
        <v>245</v>
      </c>
      <c r="J343" s="17">
        <v>80</v>
      </c>
      <c r="K343" s="24">
        <f t="shared" si="35"/>
        <v>1473.575</v>
      </c>
      <c r="L343" s="18">
        <v>35.9</v>
      </c>
      <c r="M343" s="18">
        <v>4.2300000000000004</v>
      </c>
      <c r="N343" s="18">
        <v>28.5</v>
      </c>
      <c r="O343" s="19">
        <v>0.55769999999999997</v>
      </c>
      <c r="Q343" s="21">
        <f t="shared" si="36"/>
        <v>821.81277749999992</v>
      </c>
      <c r="R343" s="7">
        <f t="shared" si="37"/>
        <v>4232107.3999999994</v>
      </c>
      <c r="S343" s="8">
        <f t="shared" si="38"/>
        <v>498657.78</v>
      </c>
      <c r="T343" s="8">
        <f t="shared" si="39"/>
        <v>3359751</v>
      </c>
      <c r="U343" s="8">
        <f t="shared" si="40"/>
        <v>65745.022199999992</v>
      </c>
      <c r="V343" s="8">
        <f t="shared" si="41"/>
        <v>96880221.088364989</v>
      </c>
    </row>
    <row r="344" spans="1:22" x14ac:dyDescent="0.4">
      <c r="A344" s="22">
        <v>2016</v>
      </c>
      <c r="B344" s="22" t="s">
        <v>41</v>
      </c>
      <c r="D344" s="22" t="s">
        <v>78</v>
      </c>
      <c r="E344" s="1" t="s">
        <v>44</v>
      </c>
      <c r="F344" s="1" t="s">
        <v>18</v>
      </c>
      <c r="G344" s="28" t="s">
        <v>83</v>
      </c>
      <c r="H344" s="24">
        <v>263203</v>
      </c>
      <c r="I344" s="1">
        <v>541</v>
      </c>
      <c r="J344" s="17">
        <v>240</v>
      </c>
      <c r="K344" s="24">
        <f t="shared" si="35"/>
        <v>1096.6791666666666</v>
      </c>
      <c r="L344" s="18">
        <v>36.03</v>
      </c>
      <c r="M344" s="18">
        <v>4</v>
      </c>
      <c r="N344" s="18">
        <v>32.61</v>
      </c>
      <c r="O344" s="19">
        <v>0.57450000000000001</v>
      </c>
      <c r="Q344" s="21">
        <f t="shared" si="36"/>
        <v>630.04218125000011</v>
      </c>
      <c r="R344" s="7">
        <f t="shared" si="37"/>
        <v>9483204.0899999999</v>
      </c>
      <c r="S344" s="8">
        <f t="shared" si="38"/>
        <v>1052812</v>
      </c>
      <c r="T344" s="8">
        <f t="shared" si="39"/>
        <v>8583049.8300000001</v>
      </c>
      <c r="U344" s="8">
        <f t="shared" si="40"/>
        <v>151210.12350000002</v>
      </c>
      <c r="V344" s="8">
        <f t="shared" si="41"/>
        <v>165828992.23154378</v>
      </c>
    </row>
    <row r="345" spans="1:22" x14ac:dyDescent="0.4">
      <c r="A345" s="30">
        <v>2016</v>
      </c>
      <c r="B345" s="30" t="s">
        <v>49</v>
      </c>
      <c r="C345" s="23">
        <v>1.5</v>
      </c>
      <c r="D345" s="22" t="s">
        <v>79</v>
      </c>
      <c r="E345" s="1" t="s">
        <v>44</v>
      </c>
      <c r="F345" s="1" t="s">
        <v>18</v>
      </c>
      <c r="G345" s="28" t="s">
        <v>83</v>
      </c>
      <c r="H345" s="24">
        <v>129181</v>
      </c>
      <c r="I345" s="1">
        <v>262</v>
      </c>
      <c r="J345" s="17">
        <v>120</v>
      </c>
      <c r="K345" s="24">
        <f t="shared" si="35"/>
        <v>1076.5083333333334</v>
      </c>
      <c r="L345" s="18">
        <v>35.799999999999997</v>
      </c>
      <c r="M345" s="18">
        <v>4.7300000000000004</v>
      </c>
      <c r="N345" s="18">
        <v>31.7</v>
      </c>
      <c r="O345" s="19">
        <v>0.56340000000000001</v>
      </c>
      <c r="Q345" s="21">
        <f t="shared" si="36"/>
        <v>606.50479500000006</v>
      </c>
      <c r="R345" s="7">
        <f t="shared" si="37"/>
        <v>4624679.8</v>
      </c>
      <c r="S345" s="8">
        <f t="shared" si="38"/>
        <v>611026.13</v>
      </c>
      <c r="T345" s="8">
        <f t="shared" si="39"/>
        <v>4095037.6999999997</v>
      </c>
      <c r="U345" s="8">
        <f t="shared" si="40"/>
        <v>72780.575400000002</v>
      </c>
      <c r="V345" s="8">
        <f t="shared" si="41"/>
        <v>78348895.922895014</v>
      </c>
    </row>
    <row r="346" spans="1:22" x14ac:dyDescent="0.4">
      <c r="A346" s="22">
        <v>2016</v>
      </c>
      <c r="B346" s="22" t="s">
        <v>41</v>
      </c>
      <c r="C346" s="23">
        <v>2</v>
      </c>
      <c r="D346" s="22" t="s">
        <v>79</v>
      </c>
      <c r="E346" s="1" t="s">
        <v>44</v>
      </c>
      <c r="F346" s="1" t="s">
        <v>18</v>
      </c>
      <c r="G346" s="28" t="s">
        <v>83</v>
      </c>
      <c r="H346" s="24">
        <v>148337</v>
      </c>
      <c r="I346" s="1">
        <v>303</v>
      </c>
      <c r="J346" s="17">
        <v>195</v>
      </c>
      <c r="K346" s="24">
        <f t="shared" si="35"/>
        <v>760.70256410256411</v>
      </c>
      <c r="L346" s="18">
        <v>35.409999999999997</v>
      </c>
      <c r="M346" s="18">
        <v>4.8899999999999997</v>
      </c>
      <c r="N346" s="18">
        <v>31.69</v>
      </c>
      <c r="O346" s="19">
        <v>0.55578700000000003</v>
      </c>
      <c r="Q346" s="21">
        <f t="shared" si="36"/>
        <v>422.78859599487186</v>
      </c>
      <c r="R346" s="7">
        <f t="shared" si="37"/>
        <v>5252613.17</v>
      </c>
      <c r="S346" s="8">
        <f t="shared" si="38"/>
        <v>725367.92999999993</v>
      </c>
      <c r="T346" s="8">
        <f t="shared" si="39"/>
        <v>4700799.53</v>
      </c>
      <c r="U346" s="8">
        <f t="shared" si="40"/>
        <v>82443.776219000007</v>
      </c>
      <c r="V346" s="8">
        <f t="shared" si="41"/>
        <v>62715191.964091308</v>
      </c>
    </row>
    <row r="347" spans="1:22" x14ac:dyDescent="0.4">
      <c r="A347" s="22">
        <v>2016</v>
      </c>
      <c r="B347" s="22" t="s">
        <v>41</v>
      </c>
      <c r="D347" s="22" t="s">
        <v>78</v>
      </c>
      <c r="E347" s="1" t="s">
        <v>44</v>
      </c>
      <c r="F347" s="1" t="s">
        <v>18</v>
      </c>
      <c r="G347" s="28" t="s">
        <v>83</v>
      </c>
      <c r="H347" s="24">
        <v>42411</v>
      </c>
      <c r="I347" s="1">
        <v>87</v>
      </c>
      <c r="J347" s="17">
        <v>40</v>
      </c>
      <c r="K347" s="24">
        <f t="shared" si="35"/>
        <v>1060.2750000000001</v>
      </c>
      <c r="L347" s="18">
        <v>36.22</v>
      </c>
      <c r="M347" s="18">
        <v>3.95</v>
      </c>
      <c r="N347" s="18">
        <v>32.950000000000003</v>
      </c>
      <c r="O347" s="19">
        <v>0.56479999999999997</v>
      </c>
      <c r="Q347" s="21">
        <f t="shared" si="36"/>
        <v>598.84331999999995</v>
      </c>
      <c r="R347" s="7">
        <f t="shared" si="37"/>
        <v>1536126.42</v>
      </c>
      <c r="S347" s="8">
        <f t="shared" si="38"/>
        <v>167523.45000000001</v>
      </c>
      <c r="T347" s="8">
        <f t="shared" si="39"/>
        <v>1397442.4500000002</v>
      </c>
      <c r="U347" s="8">
        <f t="shared" si="40"/>
        <v>23953.732799999998</v>
      </c>
      <c r="V347" s="8">
        <f t="shared" si="41"/>
        <v>25397544.044519998</v>
      </c>
    </row>
    <row r="348" spans="1:22" x14ac:dyDescent="0.4">
      <c r="A348" s="22">
        <v>2016</v>
      </c>
      <c r="B348" s="22" t="s">
        <v>41</v>
      </c>
      <c r="D348" s="22" t="s">
        <v>78</v>
      </c>
      <c r="E348" s="1" t="s">
        <v>44</v>
      </c>
      <c r="F348" s="1" t="s">
        <v>18</v>
      </c>
      <c r="G348" s="28" t="s">
        <v>83</v>
      </c>
      <c r="H348" s="24">
        <v>61402</v>
      </c>
      <c r="I348" s="1">
        <v>125</v>
      </c>
      <c r="J348" s="17">
        <v>68</v>
      </c>
      <c r="K348" s="24">
        <f t="shared" si="35"/>
        <v>902.97058823529414</v>
      </c>
      <c r="L348" s="18">
        <v>35.979999999999997</v>
      </c>
      <c r="M348" s="18">
        <v>5.36</v>
      </c>
      <c r="N348" s="18">
        <v>33.520000000000003</v>
      </c>
      <c r="O348" s="19">
        <v>0.49569999999999997</v>
      </c>
      <c r="Q348" s="21">
        <f t="shared" si="36"/>
        <v>447.60252058823528</v>
      </c>
      <c r="R348" s="7">
        <f t="shared" si="37"/>
        <v>2209243.96</v>
      </c>
      <c r="S348" s="8">
        <f t="shared" si="38"/>
        <v>329114.72000000003</v>
      </c>
      <c r="T348" s="8">
        <f t="shared" si="39"/>
        <v>2058195.0400000003</v>
      </c>
      <c r="U348" s="8">
        <f t="shared" si="40"/>
        <v>30436.971399999999</v>
      </c>
      <c r="V348" s="8">
        <f t="shared" si="41"/>
        <v>27483689.969158821</v>
      </c>
    </row>
    <row r="349" spans="1:22" x14ac:dyDescent="0.4">
      <c r="A349" s="22">
        <v>2016</v>
      </c>
      <c r="B349" s="22" t="s">
        <v>19</v>
      </c>
      <c r="D349" s="22" t="s">
        <v>79</v>
      </c>
      <c r="E349" s="1" t="s">
        <v>44</v>
      </c>
      <c r="F349" s="1" t="s">
        <v>46</v>
      </c>
      <c r="G349" s="28" t="s">
        <v>74</v>
      </c>
      <c r="H349" s="24">
        <v>67459</v>
      </c>
      <c r="I349" s="1">
        <v>132</v>
      </c>
      <c r="J349" s="17">
        <v>117</v>
      </c>
      <c r="K349" s="24">
        <f t="shared" si="35"/>
        <v>576.57264957264954</v>
      </c>
      <c r="L349" s="18">
        <v>36</v>
      </c>
      <c r="M349" s="18">
        <v>4.7699999999999996</v>
      </c>
      <c r="N349" s="18">
        <v>28.9</v>
      </c>
      <c r="O349" s="19">
        <v>0.56240000000000001</v>
      </c>
      <c r="Q349" s="21">
        <f t="shared" si="36"/>
        <v>324.26445811965812</v>
      </c>
      <c r="R349" s="7">
        <f t="shared" si="37"/>
        <v>2428524</v>
      </c>
      <c r="S349" s="8">
        <f t="shared" si="38"/>
        <v>321779.43</v>
      </c>
      <c r="T349" s="8">
        <f t="shared" si="39"/>
        <v>1949565.0999999999</v>
      </c>
      <c r="U349" s="8">
        <f t="shared" si="40"/>
        <v>37938.941599999998</v>
      </c>
      <c r="V349" s="8">
        <f t="shared" si="41"/>
        <v>21874556.080294017</v>
      </c>
    </row>
    <row r="350" spans="1:22" x14ac:dyDescent="0.4">
      <c r="A350" s="22">
        <v>2016</v>
      </c>
      <c r="B350" s="22" t="s">
        <v>49</v>
      </c>
      <c r="C350" s="23">
        <v>1</v>
      </c>
      <c r="D350" s="22" t="s">
        <v>79</v>
      </c>
      <c r="E350" s="1" t="s">
        <v>44</v>
      </c>
      <c r="F350" s="1" t="s">
        <v>18</v>
      </c>
      <c r="G350" s="28" t="s">
        <v>83</v>
      </c>
      <c r="H350" s="24">
        <v>86989</v>
      </c>
      <c r="I350" s="1">
        <v>180</v>
      </c>
      <c r="J350" s="17">
        <v>120</v>
      </c>
      <c r="K350" s="24">
        <f t="shared" si="35"/>
        <v>724.9083333333333</v>
      </c>
      <c r="L350" s="18">
        <v>36.4</v>
      </c>
      <c r="M350" s="18">
        <v>4.99</v>
      </c>
      <c r="N350" s="18">
        <v>31.6</v>
      </c>
      <c r="O350" s="19">
        <v>0.55130000000000001</v>
      </c>
      <c r="Q350" s="21">
        <f t="shared" si="36"/>
        <v>399.6419641666667</v>
      </c>
      <c r="R350" s="7">
        <f t="shared" si="37"/>
        <v>3166399.6</v>
      </c>
      <c r="S350" s="8">
        <f t="shared" si="38"/>
        <v>434075.11000000004</v>
      </c>
      <c r="T350" s="8">
        <f t="shared" si="39"/>
        <v>2748852.4</v>
      </c>
      <c r="U350" s="8">
        <f t="shared" si="40"/>
        <v>47957.0357</v>
      </c>
      <c r="V350" s="8">
        <f t="shared" si="41"/>
        <v>34764454.820894167</v>
      </c>
    </row>
    <row r="351" spans="1:22" x14ac:dyDescent="0.4">
      <c r="A351" s="22">
        <v>2016</v>
      </c>
      <c r="B351" s="22" t="s">
        <v>49</v>
      </c>
      <c r="C351" s="23">
        <v>1.2</v>
      </c>
      <c r="D351" s="22" t="s">
        <v>79</v>
      </c>
      <c r="E351" s="1" t="s">
        <v>44</v>
      </c>
      <c r="F351" s="1" t="s">
        <v>18</v>
      </c>
      <c r="G351" s="28" t="s">
        <v>83</v>
      </c>
      <c r="H351" s="24">
        <v>127440</v>
      </c>
      <c r="I351" s="1">
        <v>260</v>
      </c>
      <c r="J351" s="17">
        <v>180</v>
      </c>
      <c r="K351" s="24">
        <f t="shared" si="35"/>
        <v>708</v>
      </c>
      <c r="L351" s="18">
        <v>36</v>
      </c>
      <c r="M351" s="18">
        <v>4.92</v>
      </c>
      <c r="N351" s="18">
        <v>32</v>
      </c>
      <c r="O351" s="19">
        <v>0.54710000000000003</v>
      </c>
      <c r="Q351" s="21">
        <f t="shared" si="36"/>
        <v>387.34679999999997</v>
      </c>
      <c r="R351" s="7">
        <f t="shared" si="37"/>
        <v>4587840</v>
      </c>
      <c r="S351" s="8">
        <f t="shared" si="38"/>
        <v>627004.80000000005</v>
      </c>
      <c r="T351" s="8">
        <f t="shared" si="39"/>
        <v>4078080</v>
      </c>
      <c r="U351" s="8">
        <f t="shared" si="40"/>
        <v>69722.423999999999</v>
      </c>
      <c r="V351" s="8">
        <f t="shared" si="41"/>
        <v>49363476.191999994</v>
      </c>
    </row>
    <row r="352" spans="1:22" x14ac:dyDescent="0.4">
      <c r="A352" s="22">
        <v>2016</v>
      </c>
      <c r="B352" s="22" t="s">
        <v>41</v>
      </c>
      <c r="D352" s="22" t="s">
        <v>79</v>
      </c>
      <c r="E352" s="1" t="s">
        <v>44</v>
      </c>
      <c r="F352" s="1" t="s">
        <v>27</v>
      </c>
      <c r="G352" s="28" t="s">
        <v>74</v>
      </c>
      <c r="H352" s="24">
        <v>173291</v>
      </c>
      <c r="I352" s="1">
        <v>351</v>
      </c>
      <c r="J352" s="17">
        <v>118</v>
      </c>
      <c r="K352" s="24">
        <f t="shared" si="35"/>
        <v>1468.5677966101696</v>
      </c>
      <c r="L352" s="18">
        <v>35.6</v>
      </c>
      <c r="M352" s="18">
        <v>3.78</v>
      </c>
      <c r="N352" s="18">
        <v>28.2</v>
      </c>
      <c r="O352" s="19">
        <v>0.55459999999999998</v>
      </c>
      <c r="Q352" s="21">
        <f t="shared" si="36"/>
        <v>814.46769999999992</v>
      </c>
      <c r="R352" s="7">
        <f t="shared" si="37"/>
        <v>6169159.6000000006</v>
      </c>
      <c r="S352" s="8">
        <f t="shared" si="38"/>
        <v>655039.98</v>
      </c>
      <c r="T352" s="8">
        <f t="shared" si="39"/>
        <v>4886806.2</v>
      </c>
      <c r="U352" s="8">
        <f t="shared" si="40"/>
        <v>96107.188599999994</v>
      </c>
      <c r="V352" s="8">
        <f t="shared" si="41"/>
        <v>141139922.20069999</v>
      </c>
    </row>
    <row r="353" spans="1:22" x14ac:dyDescent="0.4">
      <c r="A353" s="22">
        <v>2016</v>
      </c>
      <c r="B353" s="22" t="s">
        <v>19</v>
      </c>
      <c r="D353" s="22" t="s">
        <v>79</v>
      </c>
      <c r="E353" s="1" t="s">
        <v>44</v>
      </c>
      <c r="F353" s="1" t="s">
        <v>46</v>
      </c>
      <c r="G353" s="28" t="s">
        <v>74</v>
      </c>
      <c r="H353" s="24">
        <v>91517</v>
      </c>
      <c r="I353" s="1">
        <v>185</v>
      </c>
      <c r="J353" s="17">
        <v>160</v>
      </c>
      <c r="K353" s="24">
        <f t="shared" si="35"/>
        <v>571.98125000000005</v>
      </c>
      <c r="L353" s="18">
        <v>34.5</v>
      </c>
      <c r="M353" s="18">
        <v>4.6399999999999997</v>
      </c>
      <c r="N353" s="18">
        <v>28.4</v>
      </c>
      <c r="O353" s="19">
        <v>0.54400000000000004</v>
      </c>
      <c r="Q353" s="21">
        <f t="shared" si="36"/>
        <v>311.15780000000007</v>
      </c>
      <c r="R353" s="7">
        <f t="shared" si="37"/>
        <v>3157336.5</v>
      </c>
      <c r="S353" s="8">
        <f t="shared" si="38"/>
        <v>424638.87999999995</v>
      </c>
      <c r="T353" s="8">
        <f t="shared" si="39"/>
        <v>2599082.7999999998</v>
      </c>
      <c r="U353" s="8">
        <f t="shared" si="40"/>
        <v>49785.248000000007</v>
      </c>
      <c r="V353" s="8">
        <f t="shared" si="41"/>
        <v>28476228.382600006</v>
      </c>
    </row>
    <row r="354" spans="1:22" x14ac:dyDescent="0.4">
      <c r="A354" s="30">
        <v>2016</v>
      </c>
      <c r="B354" s="30" t="s">
        <v>113</v>
      </c>
      <c r="D354" s="22" t="s">
        <v>79</v>
      </c>
      <c r="E354" s="1" t="s">
        <v>44</v>
      </c>
      <c r="F354" s="1" t="s">
        <v>27</v>
      </c>
      <c r="G354" s="28" t="s">
        <v>74</v>
      </c>
      <c r="H354" s="24">
        <v>185337</v>
      </c>
      <c r="I354" s="1">
        <v>374</v>
      </c>
      <c r="J354" s="17">
        <v>114</v>
      </c>
      <c r="K354" s="24">
        <f t="shared" si="35"/>
        <v>1625.7631578947369</v>
      </c>
      <c r="L354" s="18">
        <v>36.5</v>
      </c>
      <c r="M354" s="18">
        <v>3.92</v>
      </c>
      <c r="N354" s="18">
        <v>28.3</v>
      </c>
      <c r="O354" s="19">
        <v>0.55279999999999996</v>
      </c>
      <c r="Q354" s="21">
        <f t="shared" si="36"/>
        <v>898.72187368421044</v>
      </c>
      <c r="R354" s="7">
        <f t="shared" si="37"/>
        <v>6764800.5</v>
      </c>
      <c r="S354" s="8">
        <f t="shared" si="38"/>
        <v>726521.04</v>
      </c>
      <c r="T354" s="8">
        <f t="shared" si="39"/>
        <v>5245037.1000000006</v>
      </c>
      <c r="U354" s="8">
        <f t="shared" si="40"/>
        <v>102454.29359999999</v>
      </c>
      <c r="V354" s="8">
        <f t="shared" si="41"/>
        <v>166566415.90301052</v>
      </c>
    </row>
    <row r="355" spans="1:22" x14ac:dyDescent="0.4">
      <c r="A355" s="22">
        <v>2016</v>
      </c>
      <c r="B355" s="22" t="s">
        <v>41</v>
      </c>
      <c r="D355" s="22" t="s">
        <v>79</v>
      </c>
      <c r="E355" s="1" t="s">
        <v>44</v>
      </c>
      <c r="F355" s="1" t="s">
        <v>27</v>
      </c>
      <c r="G355" s="28" t="s">
        <v>74</v>
      </c>
      <c r="H355" s="24">
        <v>102770</v>
      </c>
      <c r="I355" s="1">
        <v>214</v>
      </c>
      <c r="J355" s="17">
        <v>72</v>
      </c>
      <c r="K355" s="24">
        <f t="shared" si="35"/>
        <v>1427.3611111111111</v>
      </c>
      <c r="L355" s="18">
        <v>35.200000000000003</v>
      </c>
      <c r="M355" s="18">
        <v>3.74</v>
      </c>
      <c r="N355" s="18">
        <v>27.6</v>
      </c>
      <c r="O355" s="19">
        <v>0.54900000000000004</v>
      </c>
      <c r="Q355" s="21">
        <f t="shared" si="36"/>
        <v>783.62125000000003</v>
      </c>
      <c r="R355" s="7">
        <f t="shared" si="37"/>
        <v>3617504.0000000005</v>
      </c>
      <c r="S355" s="8">
        <f t="shared" si="38"/>
        <v>384359.80000000005</v>
      </c>
      <c r="T355" s="8">
        <f t="shared" si="39"/>
        <v>2836452</v>
      </c>
      <c r="U355" s="8">
        <f t="shared" si="40"/>
        <v>56420.73</v>
      </c>
      <c r="V355" s="8">
        <f t="shared" si="41"/>
        <v>80532755.862499997</v>
      </c>
    </row>
    <row r="356" spans="1:22" x14ac:dyDescent="0.4">
      <c r="A356" s="22">
        <v>2016</v>
      </c>
      <c r="B356" s="22" t="s">
        <v>41</v>
      </c>
      <c r="D356" s="22" t="s">
        <v>79</v>
      </c>
      <c r="E356" s="1" t="s">
        <v>44</v>
      </c>
      <c r="F356" s="1" t="s">
        <v>27</v>
      </c>
      <c r="G356" s="28" t="s">
        <v>74</v>
      </c>
      <c r="H356" s="24">
        <v>147427</v>
      </c>
      <c r="I356" s="1">
        <v>297</v>
      </c>
      <c r="J356" s="17">
        <v>105</v>
      </c>
      <c r="K356" s="24">
        <f t="shared" si="35"/>
        <v>1404.0666666666666</v>
      </c>
      <c r="L356" s="18">
        <v>35.6</v>
      </c>
      <c r="M356" s="18">
        <v>4.7</v>
      </c>
      <c r="N356" s="18">
        <v>28</v>
      </c>
      <c r="O356" s="19">
        <v>0.55840000000000001</v>
      </c>
      <c r="Q356" s="21">
        <f t="shared" si="36"/>
        <v>784.0308266666666</v>
      </c>
      <c r="R356" s="7">
        <f t="shared" si="37"/>
        <v>5248401.2</v>
      </c>
      <c r="S356" s="8">
        <f t="shared" si="38"/>
        <v>692906.9</v>
      </c>
      <c r="T356" s="8">
        <f t="shared" si="39"/>
        <v>4127956</v>
      </c>
      <c r="U356" s="8">
        <f t="shared" si="40"/>
        <v>82323.236799999999</v>
      </c>
      <c r="V356" s="8">
        <f t="shared" si="41"/>
        <v>115587312.68298666</v>
      </c>
    </row>
    <row r="357" spans="1:22" x14ac:dyDescent="0.4">
      <c r="A357" s="22">
        <v>2016</v>
      </c>
      <c r="B357" s="22" t="s">
        <v>41</v>
      </c>
      <c r="D357" s="22" t="s">
        <v>79</v>
      </c>
      <c r="E357" s="1" t="s">
        <v>44</v>
      </c>
      <c r="F357" s="1" t="s">
        <v>27</v>
      </c>
      <c r="G357" s="28" t="s">
        <v>74</v>
      </c>
      <c r="H357" s="24">
        <v>192018</v>
      </c>
      <c r="I357" s="1">
        <v>397</v>
      </c>
      <c r="J357" s="17">
        <v>140</v>
      </c>
      <c r="K357" s="24">
        <f t="shared" si="35"/>
        <v>1371.5571428571429</v>
      </c>
      <c r="L357" s="18">
        <v>35.5</v>
      </c>
      <c r="M357" s="18">
        <v>4.47</v>
      </c>
      <c r="N357" s="18">
        <v>27.2</v>
      </c>
      <c r="O357" s="19">
        <v>0.54759999999999998</v>
      </c>
      <c r="Q357" s="21">
        <f t="shared" si="36"/>
        <v>751.06469142857134</v>
      </c>
      <c r="R357" s="7">
        <f t="shared" si="37"/>
        <v>6816639</v>
      </c>
      <c r="S357" s="8">
        <f t="shared" si="38"/>
        <v>858320.46</v>
      </c>
      <c r="T357" s="8">
        <f t="shared" si="39"/>
        <v>5222889.5999999996</v>
      </c>
      <c r="U357" s="8">
        <f t="shared" si="40"/>
        <v>105149.05679999999</v>
      </c>
      <c r="V357" s="8">
        <f t="shared" si="41"/>
        <v>144217939.91873142</v>
      </c>
    </row>
    <row r="358" spans="1:22" x14ac:dyDescent="0.4">
      <c r="A358" s="22">
        <v>2016</v>
      </c>
      <c r="B358" s="22" t="s">
        <v>41</v>
      </c>
      <c r="D358" s="22" t="s">
        <v>79</v>
      </c>
      <c r="E358" s="1" t="s">
        <v>44</v>
      </c>
      <c r="F358" s="1" t="s">
        <v>27</v>
      </c>
      <c r="G358" s="28" t="s">
        <v>74</v>
      </c>
      <c r="H358" s="24">
        <v>58628</v>
      </c>
      <c r="I358" s="1">
        <v>124</v>
      </c>
      <c r="J358" s="17">
        <v>43</v>
      </c>
      <c r="K358" s="24">
        <f t="shared" si="35"/>
        <v>1363.4418604651162</v>
      </c>
      <c r="L358" s="18">
        <v>35.51</v>
      </c>
      <c r="M358" s="18">
        <v>4.4000000000000004</v>
      </c>
      <c r="N358" s="18">
        <v>30.18</v>
      </c>
      <c r="O358" s="19">
        <v>0.55797399999999997</v>
      </c>
      <c r="Q358" s="21">
        <f t="shared" si="36"/>
        <v>760.76510865116279</v>
      </c>
      <c r="R358" s="7">
        <f t="shared" si="37"/>
        <v>2081880.2799999998</v>
      </c>
      <c r="S358" s="8">
        <f t="shared" si="38"/>
        <v>257963.2</v>
      </c>
      <c r="T358" s="8">
        <f t="shared" si="39"/>
        <v>1769393.04</v>
      </c>
      <c r="U358" s="8">
        <f t="shared" si="40"/>
        <v>32712.899672</v>
      </c>
      <c r="V358" s="8">
        <f t="shared" si="41"/>
        <v>44602136.790000372</v>
      </c>
    </row>
    <row r="359" spans="1:22" x14ac:dyDescent="0.4">
      <c r="A359" s="22">
        <v>2016</v>
      </c>
      <c r="B359" s="22" t="s">
        <v>41</v>
      </c>
      <c r="D359" s="22" t="s">
        <v>79</v>
      </c>
      <c r="E359" s="1" t="s">
        <v>44</v>
      </c>
      <c r="F359" s="1" t="s">
        <v>27</v>
      </c>
      <c r="G359" s="28" t="s">
        <v>74</v>
      </c>
      <c r="H359" s="24">
        <v>75149</v>
      </c>
      <c r="I359" s="1">
        <v>156</v>
      </c>
      <c r="J359" s="17">
        <v>58</v>
      </c>
      <c r="K359" s="24">
        <f t="shared" si="35"/>
        <v>1295.6724137931035</v>
      </c>
      <c r="L359" s="18">
        <v>35.5</v>
      </c>
      <c r="M359" s="18">
        <v>3.66</v>
      </c>
      <c r="N359" s="18">
        <v>28.4</v>
      </c>
      <c r="O359" s="19">
        <v>0.56040000000000001</v>
      </c>
      <c r="Q359" s="21">
        <f t="shared" si="36"/>
        <v>726.09482068965519</v>
      </c>
      <c r="R359" s="7">
        <f t="shared" si="37"/>
        <v>2667789.5</v>
      </c>
      <c r="S359" s="8">
        <f t="shared" si="38"/>
        <v>275045.34000000003</v>
      </c>
      <c r="T359" s="8">
        <f t="shared" si="39"/>
        <v>2134231.6</v>
      </c>
      <c r="U359" s="8">
        <f t="shared" si="40"/>
        <v>42113.499600000003</v>
      </c>
      <c r="V359" s="8">
        <f t="shared" si="41"/>
        <v>54565299.680006899</v>
      </c>
    </row>
    <row r="360" spans="1:22" x14ac:dyDescent="0.4">
      <c r="A360" s="22">
        <v>2016</v>
      </c>
      <c r="B360" s="22" t="s">
        <v>19</v>
      </c>
      <c r="D360" s="22" t="s">
        <v>79</v>
      </c>
      <c r="E360" s="1" t="s">
        <v>44</v>
      </c>
      <c r="F360" s="1" t="s">
        <v>46</v>
      </c>
      <c r="G360" s="28" t="s">
        <v>74</v>
      </c>
      <c r="H360" s="24">
        <v>40855</v>
      </c>
      <c r="I360" s="1">
        <v>83</v>
      </c>
      <c r="J360" s="17">
        <v>80</v>
      </c>
      <c r="K360" s="24">
        <f t="shared" si="35"/>
        <v>510.6875</v>
      </c>
      <c r="L360" s="18">
        <v>34.700000000000003</v>
      </c>
      <c r="M360" s="18">
        <v>4.53</v>
      </c>
      <c r="N360" s="18">
        <v>29.4</v>
      </c>
      <c r="O360" s="19">
        <v>0.54979999999999996</v>
      </c>
      <c r="Q360" s="21">
        <f t="shared" si="36"/>
        <v>280.77598749999999</v>
      </c>
      <c r="R360" s="7">
        <f t="shared" si="37"/>
        <v>1417668.5</v>
      </c>
      <c r="S360" s="8">
        <f t="shared" si="38"/>
        <v>185073.15000000002</v>
      </c>
      <c r="T360" s="8">
        <f t="shared" si="39"/>
        <v>1201137</v>
      </c>
      <c r="U360" s="8">
        <f t="shared" si="40"/>
        <v>22462.078999999998</v>
      </c>
      <c r="V360" s="8">
        <f t="shared" si="41"/>
        <v>11471102.9693125</v>
      </c>
    </row>
    <row r="361" spans="1:22" x14ac:dyDescent="0.4">
      <c r="A361" s="30">
        <v>2016</v>
      </c>
      <c r="B361" s="30" t="s">
        <v>41</v>
      </c>
      <c r="C361" s="23">
        <v>2.5</v>
      </c>
      <c r="D361" s="22" t="s">
        <v>79</v>
      </c>
      <c r="E361" s="1" t="s">
        <v>44</v>
      </c>
      <c r="F361" s="1" t="s">
        <v>27</v>
      </c>
      <c r="G361" s="28" t="s">
        <v>74</v>
      </c>
      <c r="H361" s="24">
        <v>98790</v>
      </c>
      <c r="I361" s="1">
        <v>195</v>
      </c>
      <c r="J361" s="17">
        <v>80</v>
      </c>
      <c r="K361" s="24">
        <f t="shared" si="35"/>
        <v>1234.875</v>
      </c>
      <c r="L361" s="18">
        <v>36.299999999999997</v>
      </c>
      <c r="M361" s="18">
        <v>4.29</v>
      </c>
      <c r="N361" s="18">
        <v>27.4</v>
      </c>
      <c r="O361" s="19">
        <v>0.55010000000000003</v>
      </c>
      <c r="Q361" s="21">
        <f t="shared" si="36"/>
        <v>679.30473749999999</v>
      </c>
      <c r="R361" s="7">
        <f t="shared" si="37"/>
        <v>3586076.9999999995</v>
      </c>
      <c r="S361" s="8">
        <f t="shared" si="38"/>
        <v>423809.1</v>
      </c>
      <c r="T361" s="8">
        <f t="shared" si="39"/>
        <v>2706846</v>
      </c>
      <c r="U361" s="8">
        <f t="shared" si="40"/>
        <v>54344.379000000001</v>
      </c>
      <c r="V361" s="8">
        <f t="shared" si="41"/>
        <v>67108515.017624997</v>
      </c>
    </row>
    <row r="362" spans="1:22" x14ac:dyDescent="0.4">
      <c r="A362" s="22">
        <v>2016</v>
      </c>
      <c r="B362" s="22" t="s">
        <v>41</v>
      </c>
      <c r="D362" s="22" t="s">
        <v>79</v>
      </c>
      <c r="E362" s="1" t="s">
        <v>44</v>
      </c>
      <c r="F362" s="1" t="s">
        <v>27</v>
      </c>
      <c r="G362" s="28" t="s">
        <v>74</v>
      </c>
      <c r="H362" s="24">
        <v>123038</v>
      </c>
      <c r="I362" s="1">
        <v>249</v>
      </c>
      <c r="J362" s="17">
        <v>100</v>
      </c>
      <c r="K362" s="24">
        <f t="shared" si="35"/>
        <v>1230.3800000000001</v>
      </c>
      <c r="L362" s="18">
        <v>35.9</v>
      </c>
      <c r="M362" s="18">
        <v>3.12</v>
      </c>
      <c r="N362" s="18">
        <v>29.3</v>
      </c>
      <c r="O362" s="19">
        <v>0.50790000000000002</v>
      </c>
      <c r="Q362" s="21">
        <f t="shared" si="36"/>
        <v>624.91000200000008</v>
      </c>
      <c r="R362" s="7">
        <f t="shared" si="37"/>
        <v>4417064.2</v>
      </c>
      <c r="S362" s="8">
        <f t="shared" si="38"/>
        <v>383878.56</v>
      </c>
      <c r="T362" s="8">
        <f t="shared" si="39"/>
        <v>3605013.4</v>
      </c>
      <c r="U362" s="8">
        <f t="shared" si="40"/>
        <v>62491.000200000002</v>
      </c>
      <c r="V362" s="8">
        <f t="shared" si="41"/>
        <v>76887676.826076016</v>
      </c>
    </row>
    <row r="363" spans="1:22" x14ac:dyDescent="0.4">
      <c r="A363" s="22">
        <v>2016</v>
      </c>
      <c r="B363" s="22" t="s">
        <v>41</v>
      </c>
      <c r="D363" s="22" t="s">
        <v>79</v>
      </c>
      <c r="E363" s="1" t="s">
        <v>44</v>
      </c>
      <c r="F363" s="1" t="s">
        <v>27</v>
      </c>
      <c r="G363" s="28" t="s">
        <v>74</v>
      </c>
      <c r="H363" s="24">
        <v>297025</v>
      </c>
      <c r="I363" s="1">
        <v>601</v>
      </c>
      <c r="J363" s="17">
        <v>242</v>
      </c>
      <c r="K363" s="24">
        <f t="shared" si="35"/>
        <v>1227.3760330578511</v>
      </c>
      <c r="L363" s="18">
        <v>35.700000000000003</v>
      </c>
      <c r="M363" s="18">
        <v>3.33</v>
      </c>
      <c r="N363" s="18">
        <v>29.1</v>
      </c>
      <c r="O363" s="19">
        <v>0.53139999999999998</v>
      </c>
      <c r="Q363" s="21">
        <f t="shared" si="36"/>
        <v>652.22762396694213</v>
      </c>
      <c r="R363" s="7">
        <f t="shared" si="37"/>
        <v>10603792.5</v>
      </c>
      <c r="S363" s="8">
        <f t="shared" si="38"/>
        <v>989093.25</v>
      </c>
      <c r="T363" s="8">
        <f t="shared" si="39"/>
        <v>8643427.5</v>
      </c>
      <c r="U363" s="8">
        <f t="shared" si="40"/>
        <v>157839.08499999999</v>
      </c>
      <c r="V363" s="8">
        <f t="shared" si="41"/>
        <v>193727910.00878099</v>
      </c>
    </row>
    <row r="364" spans="1:22" x14ac:dyDescent="0.4">
      <c r="A364" s="22">
        <v>2016</v>
      </c>
      <c r="B364" s="22" t="s">
        <v>19</v>
      </c>
      <c r="D364" s="22" t="s">
        <v>79</v>
      </c>
      <c r="E364" s="1" t="s">
        <v>44</v>
      </c>
      <c r="F364" s="1" t="s">
        <v>46</v>
      </c>
      <c r="G364" s="28" t="s">
        <v>82</v>
      </c>
      <c r="H364" s="24">
        <v>69948</v>
      </c>
      <c r="I364" s="1">
        <v>141</v>
      </c>
      <c r="J364" s="17">
        <v>94</v>
      </c>
      <c r="K364" s="24">
        <f t="shared" si="35"/>
        <v>744.12765957446811</v>
      </c>
      <c r="L364" s="18">
        <v>36</v>
      </c>
      <c r="M364" s="18">
        <v>5</v>
      </c>
      <c r="N364" s="18">
        <v>31.5</v>
      </c>
      <c r="O364" s="19">
        <v>0.54610000000000003</v>
      </c>
      <c r="Q364" s="21">
        <f t="shared" si="36"/>
        <v>406.36811489361702</v>
      </c>
      <c r="R364" s="7">
        <f t="shared" si="37"/>
        <v>2518128</v>
      </c>
      <c r="S364" s="8">
        <f t="shared" si="38"/>
        <v>349740</v>
      </c>
      <c r="T364" s="8">
        <f t="shared" si="39"/>
        <v>2203362</v>
      </c>
      <c r="U364" s="8">
        <f t="shared" si="40"/>
        <v>38198.602800000001</v>
      </c>
      <c r="V364" s="8">
        <f t="shared" si="41"/>
        <v>28424636.900578722</v>
      </c>
    </row>
    <row r="365" spans="1:22" x14ac:dyDescent="0.4">
      <c r="A365" s="22">
        <v>2016</v>
      </c>
      <c r="B365" s="22" t="s">
        <v>49</v>
      </c>
      <c r="D365" s="22" t="s">
        <v>79</v>
      </c>
      <c r="E365" s="1" t="s">
        <v>44</v>
      </c>
      <c r="F365" s="1" t="s">
        <v>18</v>
      </c>
      <c r="G365" s="28" t="s">
        <v>83</v>
      </c>
      <c r="H365" s="24">
        <v>223781</v>
      </c>
      <c r="I365" s="1">
        <v>456</v>
      </c>
      <c r="J365" s="17">
        <v>370</v>
      </c>
      <c r="K365" s="24">
        <f t="shared" si="35"/>
        <v>604.8135135135135</v>
      </c>
      <c r="L365" s="18">
        <v>35.81</v>
      </c>
      <c r="M365" s="18">
        <v>4.9800000000000004</v>
      </c>
      <c r="N365" s="18">
        <v>31.83</v>
      </c>
      <c r="O365" s="19">
        <v>0.54300000000000004</v>
      </c>
      <c r="Q365" s="21">
        <f t="shared" si="36"/>
        <v>328.41373783783786</v>
      </c>
      <c r="R365" s="7">
        <f t="shared" si="37"/>
        <v>8013597.6100000003</v>
      </c>
      <c r="S365" s="8">
        <f t="shared" si="38"/>
        <v>1114429.3800000001</v>
      </c>
      <c r="T365" s="8">
        <f t="shared" si="39"/>
        <v>7122949.2299999995</v>
      </c>
      <c r="U365" s="8">
        <f t="shared" si="40"/>
        <v>121513.08300000001</v>
      </c>
      <c r="V365" s="8">
        <f t="shared" si="41"/>
        <v>73492754.667089194</v>
      </c>
    </row>
    <row r="366" spans="1:22" x14ac:dyDescent="0.4">
      <c r="A366" s="22">
        <v>2016</v>
      </c>
      <c r="B366" s="22" t="s">
        <v>41</v>
      </c>
      <c r="D366" s="22" t="s">
        <v>79</v>
      </c>
      <c r="E366" s="1" t="s">
        <v>44</v>
      </c>
      <c r="F366" s="1" t="s">
        <v>27</v>
      </c>
      <c r="G366" s="28" t="s">
        <v>74</v>
      </c>
      <c r="H366" s="24">
        <v>109369</v>
      </c>
      <c r="I366" s="1">
        <v>221</v>
      </c>
      <c r="J366" s="17">
        <v>90</v>
      </c>
      <c r="K366" s="24">
        <f t="shared" si="35"/>
        <v>1215.2111111111112</v>
      </c>
      <c r="L366" s="18">
        <v>35.299999999999997</v>
      </c>
      <c r="M366" s="18">
        <v>3.51</v>
      </c>
      <c r="N366" s="18">
        <v>28.3</v>
      </c>
      <c r="O366" s="19">
        <v>0.54459999999999997</v>
      </c>
      <c r="Q366" s="21">
        <f t="shared" si="36"/>
        <v>661.80397111111108</v>
      </c>
      <c r="R366" s="7">
        <f t="shared" si="37"/>
        <v>3860725.6999999997</v>
      </c>
      <c r="S366" s="8">
        <f t="shared" si="38"/>
        <v>383885.19</v>
      </c>
      <c r="T366" s="8">
        <f t="shared" si="39"/>
        <v>3095142.7</v>
      </c>
      <c r="U366" s="8">
        <f t="shared" si="40"/>
        <v>59562.357399999994</v>
      </c>
      <c r="V366" s="8">
        <f t="shared" si="41"/>
        <v>72380838.516451105</v>
      </c>
    </row>
    <row r="367" spans="1:22" x14ac:dyDescent="0.4">
      <c r="A367" s="22">
        <v>2016</v>
      </c>
      <c r="B367" s="22" t="s">
        <v>19</v>
      </c>
      <c r="D367" s="22" t="s">
        <v>79</v>
      </c>
      <c r="E367" s="1" t="s">
        <v>44</v>
      </c>
      <c r="F367" s="1" t="s">
        <v>46</v>
      </c>
      <c r="G367" s="28" t="s">
        <v>74</v>
      </c>
      <c r="H367" s="24">
        <v>316621</v>
      </c>
      <c r="I367" s="1">
        <v>634</v>
      </c>
      <c r="J367" s="17">
        <v>630</v>
      </c>
      <c r="K367" s="24">
        <f t="shared" si="35"/>
        <v>502.57301587301589</v>
      </c>
      <c r="L367" s="18">
        <v>34.5</v>
      </c>
      <c r="M367" s="18">
        <v>4.55</v>
      </c>
      <c r="N367" s="18">
        <v>28.9</v>
      </c>
      <c r="O367" s="19">
        <v>0.53200000000000003</v>
      </c>
      <c r="Q367" s="21">
        <f t="shared" si="36"/>
        <v>267.36884444444445</v>
      </c>
      <c r="R367" s="7">
        <f t="shared" si="37"/>
        <v>10923424.5</v>
      </c>
      <c r="S367" s="8">
        <f t="shared" si="38"/>
        <v>1440625.55</v>
      </c>
      <c r="T367" s="8">
        <f t="shared" si="39"/>
        <v>9150346.9000000004</v>
      </c>
      <c r="U367" s="8">
        <f t="shared" si="40"/>
        <v>168442.372</v>
      </c>
      <c r="V367" s="8">
        <f t="shared" si="41"/>
        <v>84654590.896844447</v>
      </c>
    </row>
    <row r="368" spans="1:22" x14ac:dyDescent="0.4">
      <c r="A368" s="22">
        <v>2016</v>
      </c>
      <c r="B368" s="22" t="s">
        <v>19</v>
      </c>
      <c r="D368" s="22" t="s">
        <v>79</v>
      </c>
      <c r="E368" s="1" t="s">
        <v>44</v>
      </c>
      <c r="F368" s="1" t="s">
        <v>46</v>
      </c>
      <c r="G368" s="28" t="s">
        <v>74</v>
      </c>
      <c r="H368" s="24">
        <v>60629</v>
      </c>
      <c r="I368" s="1">
        <v>123</v>
      </c>
      <c r="J368" s="17">
        <v>130</v>
      </c>
      <c r="K368" s="24">
        <f t="shared" si="35"/>
        <v>466.37692307692305</v>
      </c>
      <c r="L368" s="18">
        <v>34.4</v>
      </c>
      <c r="M368" s="18">
        <v>4.45</v>
      </c>
      <c r="N368" s="18">
        <v>28.9</v>
      </c>
      <c r="O368" s="19">
        <v>0.53200000000000003</v>
      </c>
      <c r="Q368" s="21">
        <f t="shared" si="36"/>
        <v>248.11252307692308</v>
      </c>
      <c r="R368" s="7">
        <f t="shared" si="37"/>
        <v>2085637.5999999999</v>
      </c>
      <c r="S368" s="8">
        <f t="shared" si="38"/>
        <v>269799.05</v>
      </c>
      <c r="T368" s="8">
        <f t="shared" si="39"/>
        <v>1752178.0999999999</v>
      </c>
      <c r="U368" s="8">
        <f t="shared" si="40"/>
        <v>32254.628000000001</v>
      </c>
      <c r="V368" s="8">
        <f t="shared" si="41"/>
        <v>15042814.16163077</v>
      </c>
    </row>
    <row r="369" spans="1:22" x14ac:dyDescent="0.4">
      <c r="A369" s="22">
        <v>2016</v>
      </c>
      <c r="B369" s="22" t="s">
        <v>19</v>
      </c>
      <c r="D369" s="22" t="s">
        <v>79</v>
      </c>
      <c r="E369" s="1" t="s">
        <v>44</v>
      </c>
      <c r="F369" s="1" t="s">
        <v>46</v>
      </c>
      <c r="G369" s="28" t="s">
        <v>74</v>
      </c>
      <c r="H369" s="24">
        <v>66128</v>
      </c>
      <c r="I369" s="1">
        <v>132</v>
      </c>
      <c r="J369" s="17">
        <v>160</v>
      </c>
      <c r="K369" s="24">
        <f t="shared" si="35"/>
        <v>413.3</v>
      </c>
      <c r="L369" s="18">
        <v>35.1</v>
      </c>
      <c r="M369" s="18">
        <v>4.25</v>
      </c>
      <c r="N369" s="18">
        <v>28.6</v>
      </c>
      <c r="O369" s="19">
        <v>0.54249999999999998</v>
      </c>
      <c r="Q369" s="21">
        <f t="shared" si="36"/>
        <v>224.21525000000003</v>
      </c>
      <c r="R369" s="7">
        <f t="shared" si="37"/>
        <v>2321092.8000000003</v>
      </c>
      <c r="S369" s="8">
        <f t="shared" si="38"/>
        <v>281044</v>
      </c>
      <c r="T369" s="8">
        <f t="shared" si="39"/>
        <v>1891260.8</v>
      </c>
      <c r="U369" s="8">
        <f t="shared" si="40"/>
        <v>35874.44</v>
      </c>
      <c r="V369" s="8">
        <f t="shared" si="41"/>
        <v>14826906.052000001</v>
      </c>
    </row>
    <row r="370" spans="1:22" x14ac:dyDescent="0.4">
      <c r="A370" s="22">
        <v>2016</v>
      </c>
      <c r="B370" s="22" t="s">
        <v>19</v>
      </c>
      <c r="D370" s="22" t="s">
        <v>79</v>
      </c>
      <c r="E370" s="1" t="s">
        <v>44</v>
      </c>
      <c r="F370" s="1" t="s">
        <v>46</v>
      </c>
      <c r="G370" s="28" t="s">
        <v>83</v>
      </c>
      <c r="H370" s="24">
        <v>11248</v>
      </c>
      <c r="I370" s="1">
        <v>23</v>
      </c>
      <c r="J370" s="17">
        <v>26</v>
      </c>
      <c r="K370" s="24">
        <f t="shared" si="35"/>
        <v>432.61538461538464</v>
      </c>
      <c r="L370" s="18">
        <v>34.65</v>
      </c>
      <c r="M370" s="18">
        <v>5.25</v>
      </c>
      <c r="N370" s="18">
        <v>30.15</v>
      </c>
      <c r="O370" s="19">
        <v>0.51297599999999999</v>
      </c>
      <c r="Q370" s="21">
        <f t="shared" si="36"/>
        <v>221.92130953846151</v>
      </c>
      <c r="R370" s="7">
        <f t="shared" si="37"/>
        <v>389743.2</v>
      </c>
      <c r="S370" s="8">
        <f t="shared" si="38"/>
        <v>59052</v>
      </c>
      <c r="T370" s="8">
        <f t="shared" si="39"/>
        <v>339127.2</v>
      </c>
      <c r="U370" s="8">
        <f t="shared" si="40"/>
        <v>5769.9540479999996</v>
      </c>
      <c r="V370" s="8">
        <f t="shared" si="41"/>
        <v>2496170.8896886152</v>
      </c>
    </row>
    <row r="371" spans="1:22" x14ac:dyDescent="0.4">
      <c r="A371" s="30">
        <v>2016</v>
      </c>
      <c r="B371" s="30" t="s">
        <v>19</v>
      </c>
      <c r="D371" s="22" t="s">
        <v>79</v>
      </c>
      <c r="E371" s="1" t="s">
        <v>44</v>
      </c>
      <c r="F371" s="1" t="s">
        <v>46</v>
      </c>
      <c r="G371" s="28" t="s">
        <v>82</v>
      </c>
      <c r="H371" s="24">
        <v>124892</v>
      </c>
      <c r="I371" s="1">
        <v>255</v>
      </c>
      <c r="J371" s="17">
        <v>170</v>
      </c>
      <c r="K371" s="24">
        <f t="shared" si="35"/>
        <v>734.65882352941173</v>
      </c>
      <c r="L371" s="18">
        <v>36.1</v>
      </c>
      <c r="M371" s="18">
        <v>4.6900000000000004</v>
      </c>
      <c r="N371" s="18">
        <v>31.1</v>
      </c>
      <c r="O371" s="19">
        <v>0.53459999999999996</v>
      </c>
      <c r="Q371" s="21">
        <f t="shared" si="36"/>
        <v>392.74860705882355</v>
      </c>
      <c r="R371" s="7">
        <f t="shared" si="37"/>
        <v>4508601.2</v>
      </c>
      <c r="S371" s="8">
        <f t="shared" si="38"/>
        <v>585743.4800000001</v>
      </c>
      <c r="T371" s="8">
        <f t="shared" si="39"/>
        <v>3884141.2</v>
      </c>
      <c r="U371" s="8">
        <f t="shared" si="40"/>
        <v>66767.263200000001</v>
      </c>
      <c r="V371" s="8">
        <f t="shared" si="41"/>
        <v>49051159.032790594</v>
      </c>
    </row>
    <row r="372" spans="1:22" x14ac:dyDescent="0.4">
      <c r="A372" s="22">
        <v>2016</v>
      </c>
      <c r="B372" s="22" t="s">
        <v>19</v>
      </c>
      <c r="D372" s="22" t="s">
        <v>79</v>
      </c>
      <c r="E372" s="1" t="s">
        <v>44</v>
      </c>
      <c r="F372" s="1" t="s">
        <v>46</v>
      </c>
      <c r="G372" s="28" t="s">
        <v>82</v>
      </c>
      <c r="H372" s="24">
        <v>71280</v>
      </c>
      <c r="I372" s="1">
        <v>143</v>
      </c>
      <c r="J372" s="17">
        <v>100</v>
      </c>
      <c r="K372" s="24">
        <f t="shared" si="35"/>
        <v>712.8</v>
      </c>
      <c r="L372" s="18">
        <v>36.4</v>
      </c>
      <c r="M372" s="18">
        <v>4.4800000000000004</v>
      </c>
      <c r="N372" s="18">
        <v>32.700000000000003</v>
      </c>
      <c r="O372" s="19">
        <v>0.57379999999999998</v>
      </c>
      <c r="Q372" s="21">
        <f t="shared" si="36"/>
        <v>409.00463999999999</v>
      </c>
      <c r="R372" s="7">
        <f t="shared" si="37"/>
        <v>2594592</v>
      </c>
      <c r="S372" s="8">
        <f t="shared" si="38"/>
        <v>319334.40000000002</v>
      </c>
      <c r="T372" s="8">
        <f t="shared" si="39"/>
        <v>2330856</v>
      </c>
      <c r="U372" s="8">
        <f t="shared" si="40"/>
        <v>40900.464</v>
      </c>
      <c r="V372" s="8">
        <f t="shared" si="41"/>
        <v>29153850.7392</v>
      </c>
    </row>
    <row r="373" spans="1:22" x14ac:dyDescent="0.4">
      <c r="A373" s="22">
        <v>2016</v>
      </c>
      <c r="B373" s="22" t="s">
        <v>41</v>
      </c>
      <c r="D373" s="22" t="s">
        <v>79</v>
      </c>
      <c r="E373" s="1" t="s">
        <v>44</v>
      </c>
      <c r="F373" s="1" t="s">
        <v>27</v>
      </c>
      <c r="G373" s="28" t="s">
        <v>74</v>
      </c>
      <c r="H373" s="24">
        <v>44031</v>
      </c>
      <c r="I373" s="1">
        <v>87</v>
      </c>
      <c r="J373" s="17">
        <v>41</v>
      </c>
      <c r="K373" s="24">
        <f t="shared" si="35"/>
        <v>1073.9268292682927</v>
      </c>
      <c r="L373" s="18">
        <v>35.5</v>
      </c>
      <c r="M373" s="18">
        <v>4.0199999999999996</v>
      </c>
      <c r="N373" s="18">
        <v>28.6</v>
      </c>
      <c r="O373" s="19">
        <v>0.55720000000000003</v>
      </c>
      <c r="Q373" s="21">
        <f t="shared" si="36"/>
        <v>598.39202926829273</v>
      </c>
      <c r="R373" s="7">
        <f t="shared" si="37"/>
        <v>1563100.5</v>
      </c>
      <c r="S373" s="8">
        <f t="shared" si="38"/>
        <v>177004.62</v>
      </c>
      <c r="T373" s="8">
        <f t="shared" si="39"/>
        <v>1259286.6000000001</v>
      </c>
      <c r="U373" s="8">
        <f t="shared" si="40"/>
        <v>24534.073200000003</v>
      </c>
      <c r="V373" s="8">
        <f t="shared" si="41"/>
        <v>26347799.440712199</v>
      </c>
    </row>
    <row r="374" spans="1:22" x14ac:dyDescent="0.4">
      <c r="A374" s="30">
        <v>2016</v>
      </c>
      <c r="B374" s="30" t="s">
        <v>19</v>
      </c>
      <c r="D374" s="22" t="s">
        <v>79</v>
      </c>
      <c r="E374" s="1" t="s">
        <v>44</v>
      </c>
      <c r="F374" s="1" t="s">
        <v>46</v>
      </c>
      <c r="G374" s="28" t="s">
        <v>74</v>
      </c>
      <c r="H374" s="24">
        <v>10859</v>
      </c>
      <c r="I374" s="1">
        <v>23</v>
      </c>
      <c r="J374" s="17">
        <v>80</v>
      </c>
      <c r="K374" s="24">
        <f t="shared" si="35"/>
        <v>135.73750000000001</v>
      </c>
      <c r="L374" s="18">
        <v>35.79</v>
      </c>
      <c r="M374" s="18">
        <v>4.03</v>
      </c>
      <c r="N374" s="18">
        <v>28.85</v>
      </c>
      <c r="O374" s="19">
        <v>0.55359999999999998</v>
      </c>
      <c r="Q374" s="21">
        <f t="shared" si="36"/>
        <v>75.144279999999995</v>
      </c>
      <c r="R374" s="7">
        <f t="shared" si="37"/>
        <v>388643.61</v>
      </c>
      <c r="S374" s="8">
        <f t="shared" si="38"/>
        <v>43761.770000000004</v>
      </c>
      <c r="T374" s="8">
        <f t="shared" si="39"/>
        <v>313282.15000000002</v>
      </c>
      <c r="U374" s="8">
        <f t="shared" si="40"/>
        <v>6011.5423999999994</v>
      </c>
      <c r="V374" s="8">
        <f t="shared" si="41"/>
        <v>815991.73651999992</v>
      </c>
    </row>
    <row r="375" spans="1:22" x14ac:dyDescent="0.4">
      <c r="A375" s="30">
        <v>2016</v>
      </c>
      <c r="B375" s="30" t="s">
        <v>19</v>
      </c>
      <c r="D375" s="22" t="s">
        <v>79</v>
      </c>
      <c r="E375" s="1" t="s">
        <v>44</v>
      </c>
      <c r="F375" s="1" t="s">
        <v>90</v>
      </c>
      <c r="G375" s="28" t="s">
        <v>74</v>
      </c>
      <c r="H375" s="24">
        <v>56395</v>
      </c>
      <c r="I375" s="1">
        <v>117</v>
      </c>
      <c r="J375" s="17">
        <v>100</v>
      </c>
      <c r="K375" s="24">
        <f t="shared" si="35"/>
        <v>563.95000000000005</v>
      </c>
      <c r="L375" s="18">
        <v>35.6</v>
      </c>
      <c r="M375" s="18">
        <v>4.67</v>
      </c>
      <c r="N375" s="18">
        <v>28</v>
      </c>
      <c r="O375" s="19">
        <v>0.52529999999999999</v>
      </c>
      <c r="Q375" s="21">
        <f t="shared" si="36"/>
        <v>296.24293499999999</v>
      </c>
      <c r="R375" s="7">
        <f t="shared" si="37"/>
        <v>2007662</v>
      </c>
      <c r="S375" s="8">
        <f t="shared" si="38"/>
        <v>263364.65000000002</v>
      </c>
      <c r="T375" s="8">
        <f t="shared" si="39"/>
        <v>1579060</v>
      </c>
      <c r="U375" s="8">
        <f t="shared" si="40"/>
        <v>29624.2935</v>
      </c>
      <c r="V375" s="8">
        <f t="shared" si="41"/>
        <v>16706620.319325</v>
      </c>
    </row>
    <row r="376" spans="1:22" x14ac:dyDescent="0.4">
      <c r="A376" s="22">
        <v>2016</v>
      </c>
      <c r="B376" s="22" t="s">
        <v>41</v>
      </c>
      <c r="D376" s="22" t="s">
        <v>79</v>
      </c>
      <c r="E376" s="1" t="s">
        <v>44</v>
      </c>
      <c r="F376" s="1" t="s">
        <v>30</v>
      </c>
      <c r="G376" s="28" t="s">
        <v>74</v>
      </c>
      <c r="H376" s="24">
        <v>106527</v>
      </c>
      <c r="I376" s="1">
        <v>212</v>
      </c>
      <c r="J376" s="17">
        <v>64</v>
      </c>
      <c r="K376" s="24">
        <f t="shared" si="35"/>
        <v>1664.484375</v>
      </c>
      <c r="L376" s="18">
        <v>36.4</v>
      </c>
      <c r="M376" s="18">
        <v>4.1900000000000004</v>
      </c>
      <c r="N376" s="18">
        <v>30.4</v>
      </c>
      <c r="O376" s="19">
        <v>0.56120000000000003</v>
      </c>
      <c r="Q376" s="21">
        <f t="shared" si="36"/>
        <v>934.10863125000003</v>
      </c>
      <c r="R376" s="7">
        <f t="shared" si="37"/>
        <v>3877582.8</v>
      </c>
      <c r="S376" s="8">
        <f t="shared" si="38"/>
        <v>446348.13000000006</v>
      </c>
      <c r="T376" s="8">
        <f t="shared" si="39"/>
        <v>3238420.8</v>
      </c>
      <c r="U376" s="8">
        <f t="shared" si="40"/>
        <v>59782.952400000002</v>
      </c>
      <c r="V376" s="8">
        <f t="shared" si="41"/>
        <v>99507790.161168754</v>
      </c>
    </row>
    <row r="377" spans="1:22" x14ac:dyDescent="0.4">
      <c r="A377" s="22">
        <v>2016</v>
      </c>
      <c r="B377" s="22" t="s">
        <v>49</v>
      </c>
      <c r="D377" s="22" t="s">
        <v>78</v>
      </c>
      <c r="E377" s="1" t="s">
        <v>44</v>
      </c>
      <c r="F377" s="1" t="s">
        <v>18</v>
      </c>
      <c r="G377" s="28" t="s">
        <v>83</v>
      </c>
      <c r="H377" s="24">
        <v>22049</v>
      </c>
      <c r="I377" s="1">
        <v>47</v>
      </c>
      <c r="J377" s="17">
        <v>40</v>
      </c>
      <c r="K377" s="24">
        <f t="shared" si="35"/>
        <v>551.22500000000002</v>
      </c>
      <c r="L377" s="18">
        <v>35.89</v>
      </c>
      <c r="M377" s="18">
        <v>4.71</v>
      </c>
      <c r="N377" s="18">
        <v>32.21</v>
      </c>
      <c r="O377" s="19">
        <v>0.56820000000000004</v>
      </c>
      <c r="Q377" s="21">
        <f t="shared" si="36"/>
        <v>313.20604500000002</v>
      </c>
      <c r="R377" s="7">
        <f t="shared" si="37"/>
        <v>791338.61</v>
      </c>
      <c r="S377" s="8">
        <f t="shared" si="38"/>
        <v>103850.79</v>
      </c>
      <c r="T377" s="8">
        <f t="shared" si="39"/>
        <v>710198.29</v>
      </c>
      <c r="U377" s="8">
        <f t="shared" si="40"/>
        <v>12528.241800000002</v>
      </c>
      <c r="V377" s="8">
        <f t="shared" si="41"/>
        <v>6905880.0862050001</v>
      </c>
    </row>
    <row r="378" spans="1:22" x14ac:dyDescent="0.4">
      <c r="A378" s="22">
        <v>2016</v>
      </c>
      <c r="B378" s="22" t="s">
        <v>41</v>
      </c>
      <c r="D378" s="22" t="s">
        <v>79</v>
      </c>
      <c r="E378" s="1" t="s">
        <v>44</v>
      </c>
      <c r="F378" s="1" t="s">
        <v>30</v>
      </c>
      <c r="G378" s="28" t="s">
        <v>74</v>
      </c>
      <c r="H378" s="24">
        <v>275531</v>
      </c>
      <c r="I378" s="1">
        <f>89+489</f>
        <v>578</v>
      </c>
      <c r="J378" s="17">
        <v>210</v>
      </c>
      <c r="K378" s="24">
        <f t="shared" si="35"/>
        <v>1312.0523809523809</v>
      </c>
      <c r="L378" s="18">
        <v>36</v>
      </c>
      <c r="M378" s="18">
        <v>3.15</v>
      </c>
      <c r="N378" s="18">
        <v>29.3</v>
      </c>
      <c r="O378" s="19">
        <v>0.52270000000000005</v>
      </c>
      <c r="Q378" s="21">
        <f t="shared" si="36"/>
        <v>685.80977952380965</v>
      </c>
      <c r="R378" s="7">
        <f t="shared" si="37"/>
        <v>9919116</v>
      </c>
      <c r="S378" s="8">
        <f t="shared" si="38"/>
        <v>867922.65</v>
      </c>
      <c r="T378" s="8">
        <f t="shared" si="39"/>
        <v>8073058.2999999998</v>
      </c>
      <c r="U378" s="8">
        <f t="shared" si="40"/>
        <v>144020.05370000002</v>
      </c>
      <c r="V378" s="8">
        <f t="shared" si="41"/>
        <v>188961854.36197481</v>
      </c>
    </row>
    <row r="379" spans="1:22" x14ac:dyDescent="0.4">
      <c r="A379" s="22">
        <v>2016</v>
      </c>
      <c r="B379" s="22" t="s">
        <v>41</v>
      </c>
      <c r="D379" s="22" t="s">
        <v>79</v>
      </c>
      <c r="E379" s="1" t="s">
        <v>44</v>
      </c>
      <c r="F379" s="1" t="s">
        <v>30</v>
      </c>
      <c r="G379" s="28" t="s">
        <v>74</v>
      </c>
      <c r="H379" s="24">
        <v>86947</v>
      </c>
      <c r="I379" s="1">
        <v>179</v>
      </c>
      <c r="J379" s="17">
        <v>80</v>
      </c>
      <c r="K379" s="24">
        <f t="shared" si="35"/>
        <v>1086.8375000000001</v>
      </c>
      <c r="L379" s="18">
        <v>35.4</v>
      </c>
      <c r="M379" s="18">
        <v>4.0199999999999996</v>
      </c>
      <c r="N379" s="18">
        <v>29.8</v>
      </c>
      <c r="O379" s="19">
        <v>0.56159999999999999</v>
      </c>
      <c r="Q379" s="21">
        <f t="shared" si="36"/>
        <v>610.36793999999998</v>
      </c>
      <c r="R379" s="7">
        <f t="shared" si="37"/>
        <v>3077923.8</v>
      </c>
      <c r="S379" s="8">
        <f t="shared" si="38"/>
        <v>349526.93999999994</v>
      </c>
      <c r="T379" s="8">
        <f t="shared" si="39"/>
        <v>2591020.6</v>
      </c>
      <c r="U379" s="8">
        <f t="shared" si="40"/>
        <v>48829.4352</v>
      </c>
      <c r="V379" s="8">
        <f t="shared" si="41"/>
        <v>53069661.279179998</v>
      </c>
    </row>
    <row r="380" spans="1:22" x14ac:dyDescent="0.4">
      <c r="A380" s="22">
        <v>2016</v>
      </c>
      <c r="B380" s="22" t="s">
        <v>49</v>
      </c>
      <c r="D380" s="22" t="s">
        <v>78</v>
      </c>
      <c r="E380" s="1" t="s">
        <v>44</v>
      </c>
      <c r="F380" s="1" t="s">
        <v>18</v>
      </c>
      <c r="G380" s="28" t="s">
        <v>83</v>
      </c>
      <c r="H380" s="24">
        <v>19628</v>
      </c>
      <c r="I380" s="1">
        <v>41</v>
      </c>
      <c r="J380" s="17">
        <v>40</v>
      </c>
      <c r="K380" s="24">
        <f t="shared" si="35"/>
        <v>490.7</v>
      </c>
      <c r="L380" s="18">
        <v>34.409999999999997</v>
      </c>
      <c r="M380" s="18">
        <v>5.19</v>
      </c>
      <c r="N380" s="18">
        <v>31.88</v>
      </c>
      <c r="O380" s="19">
        <v>0.517073</v>
      </c>
      <c r="Q380" s="21">
        <f t="shared" si="36"/>
        <v>253.7277211</v>
      </c>
      <c r="R380" s="7">
        <f t="shared" si="37"/>
        <v>675399.48</v>
      </c>
      <c r="S380" s="8">
        <f t="shared" si="38"/>
        <v>101869.32</v>
      </c>
      <c r="T380" s="8">
        <f t="shared" si="39"/>
        <v>625740.64</v>
      </c>
      <c r="U380" s="8">
        <f t="shared" si="40"/>
        <v>10149.108844</v>
      </c>
      <c r="V380" s="8">
        <f t="shared" si="41"/>
        <v>4980167.7097508004</v>
      </c>
    </row>
    <row r="381" spans="1:22" x14ac:dyDescent="0.4">
      <c r="A381" s="22">
        <v>2016</v>
      </c>
      <c r="B381" s="22" t="s">
        <v>41</v>
      </c>
      <c r="D381" s="22" t="s">
        <v>79</v>
      </c>
      <c r="E381" s="1" t="s">
        <v>44</v>
      </c>
      <c r="F381" s="1" t="s">
        <v>27</v>
      </c>
      <c r="G381" s="28" t="s">
        <v>84</v>
      </c>
      <c r="H381" s="24">
        <v>134035</v>
      </c>
      <c r="I381" s="1">
        <v>269</v>
      </c>
      <c r="J381" s="17">
        <v>85</v>
      </c>
      <c r="K381" s="24">
        <f t="shared" si="35"/>
        <v>1576.8823529411766</v>
      </c>
      <c r="L381" s="18">
        <v>37.799999999999997</v>
      </c>
      <c r="M381" s="18">
        <v>3.92</v>
      </c>
      <c r="N381" s="18">
        <v>33.200000000000003</v>
      </c>
      <c r="O381" s="19">
        <v>0.57609999999999995</v>
      </c>
      <c r="Q381" s="21">
        <f t="shared" si="36"/>
        <v>908.44192352941161</v>
      </c>
      <c r="R381" s="7">
        <f t="shared" si="37"/>
        <v>5066523</v>
      </c>
      <c r="S381" s="8">
        <f t="shared" si="38"/>
        <v>525417.19999999995</v>
      </c>
      <c r="T381" s="8">
        <f t="shared" si="39"/>
        <v>4449962</v>
      </c>
      <c r="U381" s="8">
        <f t="shared" si="40"/>
        <v>77217.563499999989</v>
      </c>
      <c r="V381" s="8">
        <f t="shared" si="41"/>
        <v>121763013.22026469</v>
      </c>
    </row>
    <row r="382" spans="1:22" x14ac:dyDescent="0.4">
      <c r="A382" s="22">
        <v>2016</v>
      </c>
      <c r="B382" s="22" t="s">
        <v>41</v>
      </c>
      <c r="C382" s="23">
        <v>2</v>
      </c>
      <c r="D382" s="22" t="s">
        <v>79</v>
      </c>
      <c r="E382" s="1" t="s">
        <v>44</v>
      </c>
      <c r="F382" s="1" t="s">
        <v>18</v>
      </c>
      <c r="G382" s="28" t="s">
        <v>83</v>
      </c>
      <c r="H382" s="24">
        <v>148086</v>
      </c>
      <c r="I382" s="1">
        <v>301</v>
      </c>
      <c r="J382" s="17">
        <v>195</v>
      </c>
      <c r="K382" s="24">
        <f t="shared" si="35"/>
        <v>759.4153846153846</v>
      </c>
      <c r="L382" s="18">
        <v>35.58</v>
      </c>
      <c r="M382" s="18">
        <v>4.96</v>
      </c>
      <c r="N382" s="18">
        <v>31.38</v>
      </c>
      <c r="O382" s="19">
        <v>0.54283999999999999</v>
      </c>
      <c r="Q382" s="21">
        <f t="shared" si="36"/>
        <v>412.24104738461534</v>
      </c>
      <c r="R382" s="7">
        <f t="shared" si="37"/>
        <v>5268899.88</v>
      </c>
      <c r="S382" s="8">
        <f t="shared" si="38"/>
        <v>734506.55999999994</v>
      </c>
      <c r="T382" s="8">
        <f t="shared" si="39"/>
        <v>4646938.68</v>
      </c>
      <c r="U382" s="8">
        <f t="shared" si="40"/>
        <v>80387.004239999995</v>
      </c>
      <c r="V382" s="8">
        <f t="shared" si="41"/>
        <v>61047127.742998146</v>
      </c>
    </row>
    <row r="383" spans="1:22" x14ac:dyDescent="0.4">
      <c r="A383" s="22">
        <v>2016</v>
      </c>
      <c r="B383" s="22" t="s">
        <v>21</v>
      </c>
      <c r="D383" s="22" t="s">
        <v>79</v>
      </c>
      <c r="E383" s="1" t="s">
        <v>44</v>
      </c>
      <c r="F383" s="1" t="s">
        <v>30</v>
      </c>
      <c r="G383" s="28" t="s">
        <v>74</v>
      </c>
      <c r="H383" s="24">
        <v>79112</v>
      </c>
      <c r="I383" s="1">
        <v>161</v>
      </c>
      <c r="J383" s="17">
        <v>68</v>
      </c>
      <c r="K383" s="24">
        <f t="shared" si="35"/>
        <v>1163.4117647058824</v>
      </c>
      <c r="L383" s="18">
        <v>35.44</v>
      </c>
      <c r="M383" s="18">
        <v>3.75</v>
      </c>
      <c r="N383" s="18">
        <v>28.68</v>
      </c>
      <c r="O383" s="19">
        <v>0.55411299999999997</v>
      </c>
      <c r="Q383" s="21">
        <f t="shared" si="36"/>
        <v>644.66158317647057</v>
      </c>
      <c r="R383" s="7">
        <f t="shared" si="37"/>
        <v>2803729.28</v>
      </c>
      <c r="S383" s="8">
        <f t="shared" si="38"/>
        <v>296670</v>
      </c>
      <c r="T383" s="8">
        <f t="shared" si="39"/>
        <v>2268932.16</v>
      </c>
      <c r="U383" s="8">
        <f t="shared" si="40"/>
        <v>43836.987655999998</v>
      </c>
      <c r="V383" s="8">
        <f t="shared" si="41"/>
        <v>51000467.168256938</v>
      </c>
    </row>
    <row r="384" spans="1:22" x14ac:dyDescent="0.4">
      <c r="A384" s="22">
        <v>2016</v>
      </c>
      <c r="B384" s="22" t="s">
        <v>41</v>
      </c>
      <c r="D384" s="22" t="s">
        <v>79</v>
      </c>
      <c r="E384" s="1" t="s">
        <v>44</v>
      </c>
      <c r="F384" s="1" t="s">
        <v>27</v>
      </c>
      <c r="G384" s="28" t="s">
        <v>84</v>
      </c>
      <c r="H384" s="24">
        <v>51478</v>
      </c>
      <c r="I384" s="1">
        <v>108</v>
      </c>
      <c r="J384" s="17">
        <v>36</v>
      </c>
      <c r="K384" s="24">
        <f t="shared" si="35"/>
        <v>1429.9444444444443</v>
      </c>
      <c r="L384" s="18">
        <v>36.9</v>
      </c>
      <c r="M384" s="18">
        <v>4.1100000000000003</v>
      </c>
      <c r="N384" s="18">
        <v>31.7</v>
      </c>
      <c r="O384" s="19">
        <v>0.56530000000000002</v>
      </c>
      <c r="Q384" s="21">
        <f t="shared" si="36"/>
        <v>808.34759444444444</v>
      </c>
      <c r="R384" s="7">
        <f t="shared" si="37"/>
        <v>1899538.2</v>
      </c>
      <c r="S384" s="8">
        <f t="shared" si="38"/>
        <v>211574.58000000002</v>
      </c>
      <c r="T384" s="8">
        <f t="shared" si="39"/>
        <v>1631852.5999999999</v>
      </c>
      <c r="U384" s="8">
        <f t="shared" si="40"/>
        <v>29100.5134</v>
      </c>
      <c r="V384" s="8">
        <f t="shared" si="41"/>
        <v>41612117.466811113</v>
      </c>
    </row>
    <row r="385" spans="1:22" x14ac:dyDescent="0.4">
      <c r="A385" s="22">
        <v>2016</v>
      </c>
      <c r="B385" s="22" t="s">
        <v>41</v>
      </c>
      <c r="D385" s="22" t="s">
        <v>79</v>
      </c>
      <c r="E385" s="1" t="s">
        <v>44</v>
      </c>
      <c r="F385" s="1" t="s">
        <v>89</v>
      </c>
      <c r="G385" s="28" t="s">
        <v>74</v>
      </c>
      <c r="H385" s="24">
        <v>181367</v>
      </c>
      <c r="I385" s="1">
        <v>381</v>
      </c>
      <c r="J385" s="17">
        <v>100</v>
      </c>
      <c r="K385" s="24">
        <f t="shared" si="35"/>
        <v>1813.67</v>
      </c>
      <c r="L385" s="18">
        <v>36.200000000000003</v>
      </c>
      <c r="M385" s="18">
        <v>3.44</v>
      </c>
      <c r="N385" s="18">
        <v>27.9</v>
      </c>
      <c r="O385" s="19">
        <v>0.54800000000000004</v>
      </c>
      <c r="Q385" s="21">
        <f t="shared" si="36"/>
        <v>993.89116000000013</v>
      </c>
      <c r="R385" s="7">
        <f t="shared" si="37"/>
        <v>6565485.4000000004</v>
      </c>
      <c r="S385" s="8">
        <f t="shared" si="38"/>
        <v>623902.48</v>
      </c>
      <c r="T385" s="8">
        <f t="shared" si="39"/>
        <v>5060139.3</v>
      </c>
      <c r="U385" s="8">
        <f t="shared" si="40"/>
        <v>99389.116000000009</v>
      </c>
      <c r="V385" s="8">
        <f t="shared" si="41"/>
        <v>180259058.01572001</v>
      </c>
    </row>
    <row r="386" spans="1:22" x14ac:dyDescent="0.4">
      <c r="A386" s="22">
        <v>2016</v>
      </c>
      <c r="B386" s="22" t="s">
        <v>41</v>
      </c>
      <c r="D386" s="22" t="s">
        <v>79</v>
      </c>
      <c r="E386" s="1" t="s">
        <v>44</v>
      </c>
      <c r="F386" s="1" t="s">
        <v>89</v>
      </c>
      <c r="G386" s="28" t="s">
        <v>74</v>
      </c>
      <c r="H386" s="24">
        <v>195812</v>
      </c>
      <c r="I386" s="1">
        <v>399</v>
      </c>
      <c r="J386" s="17">
        <v>120</v>
      </c>
      <c r="K386" s="24">
        <f t="shared" si="35"/>
        <v>1631.7666666666667</v>
      </c>
      <c r="L386" s="18">
        <v>36</v>
      </c>
      <c r="M386" s="18">
        <v>4.3099999999999996</v>
      </c>
      <c r="N386" s="18">
        <v>28.3</v>
      </c>
      <c r="O386" s="19">
        <v>0.56269999999999998</v>
      </c>
      <c r="Q386" s="21">
        <f t="shared" si="36"/>
        <v>918.19510333333335</v>
      </c>
      <c r="R386" s="7">
        <f t="shared" si="37"/>
        <v>7049232</v>
      </c>
      <c r="S386" s="8">
        <f t="shared" si="38"/>
        <v>843949.72</v>
      </c>
      <c r="T386" s="8">
        <f t="shared" si="39"/>
        <v>5541479.6000000006</v>
      </c>
      <c r="U386" s="8">
        <f t="shared" si="40"/>
        <v>110183.4124</v>
      </c>
      <c r="V386" s="8">
        <f t="shared" si="41"/>
        <v>179793619.57390666</v>
      </c>
    </row>
    <row r="387" spans="1:22" x14ac:dyDescent="0.4">
      <c r="A387" s="22">
        <v>2016</v>
      </c>
      <c r="B387" s="22" t="s">
        <v>21</v>
      </c>
      <c r="D387" s="22" t="s">
        <v>78</v>
      </c>
      <c r="E387" s="1" t="s">
        <v>45</v>
      </c>
      <c r="F387" s="1" t="s">
        <v>109</v>
      </c>
      <c r="G387" s="28" t="s">
        <v>74</v>
      </c>
      <c r="H387" s="24">
        <v>54861</v>
      </c>
      <c r="I387" s="1">
        <v>113</v>
      </c>
      <c r="J387" s="17">
        <v>30</v>
      </c>
      <c r="K387" s="24">
        <f t="shared" ref="K387:K450" si="42">IF(J387="",0,H387/J387)</f>
        <v>1828.7</v>
      </c>
      <c r="L387" s="18">
        <v>36.5</v>
      </c>
      <c r="M387" s="18">
        <v>4.1500000000000004</v>
      </c>
      <c r="N387" s="18">
        <v>28.8</v>
      </c>
      <c r="O387" s="19">
        <v>0.57010000000000005</v>
      </c>
      <c r="Q387" s="21">
        <f t="shared" ref="Q387:Q450" si="43">IF(J387="",0,O387*H387/J387)</f>
        <v>1042.54187</v>
      </c>
      <c r="R387" s="7">
        <f t="shared" ref="R387:R450" si="44">$H387*L387</f>
        <v>2002426.5</v>
      </c>
      <c r="S387" s="8">
        <f t="shared" ref="S387:S450" si="45">$H387*M387</f>
        <v>227673.15000000002</v>
      </c>
      <c r="T387" s="8">
        <f t="shared" ref="T387:T450" si="46">$H387*N387</f>
        <v>1579996.8</v>
      </c>
      <c r="U387" s="8">
        <f t="shared" ref="U387:U450" si="47">$H387*O387</f>
        <v>31276.256100000002</v>
      </c>
      <c r="V387" s="8">
        <f t="shared" ref="V387:V450" si="48">$H387*Q387</f>
        <v>57194889.530069999</v>
      </c>
    </row>
    <row r="388" spans="1:22" x14ac:dyDescent="0.4">
      <c r="A388" s="22">
        <v>2016</v>
      </c>
      <c r="B388" s="22" t="s">
        <v>21</v>
      </c>
      <c r="D388" s="22" t="s">
        <v>78</v>
      </c>
      <c r="E388" s="1" t="s">
        <v>45</v>
      </c>
      <c r="F388" s="1" t="s">
        <v>109</v>
      </c>
      <c r="G388" s="28" t="s">
        <v>74</v>
      </c>
      <c r="H388" s="24">
        <v>45773</v>
      </c>
      <c r="I388" s="1">
        <v>95</v>
      </c>
      <c r="J388" s="17">
        <v>26.5</v>
      </c>
      <c r="K388" s="24">
        <f t="shared" si="42"/>
        <v>1727.2830188679245</v>
      </c>
      <c r="L388" s="18">
        <v>37</v>
      </c>
      <c r="M388" s="18">
        <v>3.74</v>
      </c>
      <c r="N388" s="18">
        <v>28.2</v>
      </c>
      <c r="O388" s="19">
        <v>0.56989999999999996</v>
      </c>
      <c r="Q388" s="21">
        <f t="shared" si="43"/>
        <v>984.37859245283016</v>
      </c>
      <c r="R388" s="7">
        <f t="shared" si="44"/>
        <v>1693601</v>
      </c>
      <c r="S388" s="8">
        <f t="shared" si="45"/>
        <v>171191.02000000002</v>
      </c>
      <c r="T388" s="8">
        <f t="shared" si="46"/>
        <v>1290798.5999999999</v>
      </c>
      <c r="U388" s="8">
        <f t="shared" si="47"/>
        <v>26086.0327</v>
      </c>
      <c r="V388" s="8">
        <f t="shared" si="48"/>
        <v>45057961.312343396</v>
      </c>
    </row>
    <row r="389" spans="1:22" x14ac:dyDescent="0.4">
      <c r="A389" s="22">
        <v>2016</v>
      </c>
      <c r="B389" s="22" t="s">
        <v>21</v>
      </c>
      <c r="D389" s="22" t="s">
        <v>78</v>
      </c>
      <c r="E389" s="1" t="s">
        <v>45</v>
      </c>
      <c r="F389" s="1" t="s">
        <v>109</v>
      </c>
      <c r="G389" s="28" t="s">
        <v>74</v>
      </c>
      <c r="H389" s="24">
        <v>49226</v>
      </c>
      <c r="I389" s="1">
        <v>100</v>
      </c>
      <c r="J389" s="17">
        <v>26</v>
      </c>
      <c r="K389" s="24">
        <f t="shared" si="42"/>
        <v>1893.3076923076924</v>
      </c>
      <c r="L389" s="18">
        <v>37.6</v>
      </c>
      <c r="M389" s="18">
        <v>4.1100000000000003</v>
      </c>
      <c r="N389" s="18">
        <v>29.4</v>
      </c>
      <c r="O389" s="19">
        <v>0.56369999999999998</v>
      </c>
      <c r="Q389" s="21">
        <f t="shared" si="43"/>
        <v>1067.2575461538461</v>
      </c>
      <c r="R389" s="7">
        <f t="shared" si="44"/>
        <v>1850897.6</v>
      </c>
      <c r="S389" s="8">
        <f t="shared" si="45"/>
        <v>202318.86000000002</v>
      </c>
      <c r="T389" s="8">
        <f t="shared" si="46"/>
        <v>1447244.4</v>
      </c>
      <c r="U389" s="8">
        <f t="shared" si="47"/>
        <v>27748.696199999998</v>
      </c>
      <c r="V389" s="8">
        <f t="shared" si="48"/>
        <v>52536819.966969229</v>
      </c>
    </row>
    <row r="390" spans="1:22" x14ac:dyDescent="0.4">
      <c r="A390" s="22">
        <v>2016</v>
      </c>
      <c r="B390" s="22" t="s">
        <v>41</v>
      </c>
      <c r="D390" s="22" t="s">
        <v>79</v>
      </c>
      <c r="E390" s="1" t="s">
        <v>44</v>
      </c>
      <c r="F390" s="1" t="s">
        <v>27</v>
      </c>
      <c r="G390" s="28" t="s">
        <v>84</v>
      </c>
      <c r="H390" s="24">
        <v>54049</v>
      </c>
      <c r="I390" s="1">
        <v>112</v>
      </c>
      <c r="J390" s="17">
        <v>40</v>
      </c>
      <c r="K390" s="24">
        <f t="shared" si="42"/>
        <v>1351.2249999999999</v>
      </c>
      <c r="L390" s="18">
        <v>37.200000000000003</v>
      </c>
      <c r="M390" s="18">
        <v>3.55</v>
      </c>
      <c r="N390" s="18">
        <v>32.1</v>
      </c>
      <c r="O390" s="19">
        <v>0.5605</v>
      </c>
      <c r="Q390" s="21">
        <f t="shared" si="43"/>
        <v>757.36161249999998</v>
      </c>
      <c r="R390" s="7">
        <f t="shared" si="44"/>
        <v>2010622.8</v>
      </c>
      <c r="S390" s="8">
        <f t="shared" si="45"/>
        <v>191873.94999999998</v>
      </c>
      <c r="T390" s="8">
        <f t="shared" si="46"/>
        <v>1734972.9000000001</v>
      </c>
      <c r="U390" s="8">
        <f t="shared" si="47"/>
        <v>30294.464499999998</v>
      </c>
      <c r="V390" s="8">
        <f t="shared" si="48"/>
        <v>40934637.794012502</v>
      </c>
    </row>
    <row r="391" spans="1:22" x14ac:dyDescent="0.4">
      <c r="A391" s="22">
        <v>2016</v>
      </c>
      <c r="B391" s="22" t="s">
        <v>41</v>
      </c>
      <c r="D391" s="22" t="s">
        <v>79</v>
      </c>
      <c r="E391" s="1" t="s">
        <v>44</v>
      </c>
      <c r="F391" s="1" t="s">
        <v>27</v>
      </c>
      <c r="G391" s="28" t="s">
        <v>84</v>
      </c>
      <c r="H391" s="24">
        <v>88934</v>
      </c>
      <c r="I391" s="1">
        <v>175</v>
      </c>
      <c r="J391" s="17">
        <v>71</v>
      </c>
      <c r="K391" s="24">
        <f t="shared" si="42"/>
        <v>1252.5915492957747</v>
      </c>
      <c r="L391" s="18">
        <v>36.700000000000003</v>
      </c>
      <c r="M391" s="18">
        <v>3.66</v>
      </c>
      <c r="N391" s="18">
        <v>31.6</v>
      </c>
      <c r="O391" s="19">
        <v>0.54800000000000004</v>
      </c>
      <c r="Q391" s="21">
        <f t="shared" si="43"/>
        <v>686.42016901408454</v>
      </c>
      <c r="R391" s="7">
        <f t="shared" si="44"/>
        <v>3263877.8000000003</v>
      </c>
      <c r="S391" s="8">
        <f t="shared" si="45"/>
        <v>325498.44</v>
      </c>
      <c r="T391" s="8">
        <f t="shared" si="46"/>
        <v>2810314.4</v>
      </c>
      <c r="U391" s="8">
        <f t="shared" si="47"/>
        <v>48735.832000000002</v>
      </c>
      <c r="V391" s="8">
        <f t="shared" si="48"/>
        <v>61046091.31109859</v>
      </c>
    </row>
    <row r="392" spans="1:22" x14ac:dyDescent="0.4">
      <c r="A392" s="22">
        <v>2016</v>
      </c>
      <c r="B392" s="22" t="s">
        <v>21</v>
      </c>
      <c r="D392" s="22" t="s">
        <v>79</v>
      </c>
      <c r="E392" s="1" t="s">
        <v>45</v>
      </c>
      <c r="F392" s="1" t="s">
        <v>109</v>
      </c>
      <c r="G392" s="28" t="s">
        <v>74</v>
      </c>
      <c r="H392" s="24">
        <v>314284</v>
      </c>
      <c r="I392" s="1">
        <v>647</v>
      </c>
      <c r="J392" s="17">
        <v>190</v>
      </c>
      <c r="K392" s="24">
        <f t="shared" si="42"/>
        <v>1654.1263157894737</v>
      </c>
      <c r="L392" s="18">
        <v>35.1</v>
      </c>
      <c r="M392" s="18">
        <v>4.33</v>
      </c>
      <c r="N392" s="18">
        <v>28.8</v>
      </c>
      <c r="O392" s="19">
        <v>0.53900000000000003</v>
      </c>
      <c r="Q392" s="21">
        <f t="shared" si="43"/>
        <v>891.57408421052628</v>
      </c>
      <c r="R392" s="7">
        <f t="shared" si="44"/>
        <v>11031368.4</v>
      </c>
      <c r="S392" s="8">
        <f t="shared" si="45"/>
        <v>1360849.72</v>
      </c>
      <c r="T392" s="8">
        <f t="shared" si="46"/>
        <v>9051379.2000000011</v>
      </c>
      <c r="U392" s="8">
        <f t="shared" si="47"/>
        <v>169399.076</v>
      </c>
      <c r="V392" s="8">
        <f t="shared" si="48"/>
        <v>280207469.48202103</v>
      </c>
    </row>
    <row r="393" spans="1:22" x14ac:dyDescent="0.4">
      <c r="A393" s="30">
        <v>2016</v>
      </c>
      <c r="B393" s="30" t="s">
        <v>19</v>
      </c>
      <c r="D393" s="22" t="s">
        <v>79</v>
      </c>
      <c r="E393" s="1" t="s">
        <v>45</v>
      </c>
      <c r="F393" s="1" t="s">
        <v>57</v>
      </c>
      <c r="G393" s="28" t="s">
        <v>74</v>
      </c>
      <c r="H393" s="24">
        <v>54173</v>
      </c>
      <c r="I393" s="1">
        <v>110</v>
      </c>
      <c r="J393" s="17">
        <v>56</v>
      </c>
      <c r="K393" s="24">
        <f t="shared" si="42"/>
        <v>967.375</v>
      </c>
      <c r="L393" s="18">
        <v>35</v>
      </c>
      <c r="M393" s="18">
        <v>4.1500000000000004</v>
      </c>
      <c r="N393" s="18">
        <v>28.6</v>
      </c>
      <c r="O393" s="19">
        <v>0.54990000000000006</v>
      </c>
      <c r="Q393" s="21">
        <f t="shared" si="43"/>
        <v>531.95951250000007</v>
      </c>
      <c r="R393" s="7">
        <f t="shared" si="44"/>
        <v>1896055</v>
      </c>
      <c r="S393" s="8">
        <f t="shared" si="45"/>
        <v>224817.95</v>
      </c>
      <c r="T393" s="8">
        <f t="shared" si="46"/>
        <v>1549347.8</v>
      </c>
      <c r="U393" s="8">
        <f t="shared" si="47"/>
        <v>29789.732700000004</v>
      </c>
      <c r="V393" s="8">
        <f t="shared" si="48"/>
        <v>28817842.670662504</v>
      </c>
    </row>
    <row r="394" spans="1:22" x14ac:dyDescent="0.4">
      <c r="A394" s="22">
        <v>2016</v>
      </c>
      <c r="B394" s="22" t="s">
        <v>41</v>
      </c>
      <c r="D394" s="22" t="s">
        <v>79</v>
      </c>
      <c r="E394" s="1" t="s">
        <v>44</v>
      </c>
      <c r="F394" s="1" t="s">
        <v>111</v>
      </c>
      <c r="G394" s="28" t="s">
        <v>74</v>
      </c>
      <c r="H394" s="24">
        <v>187224</v>
      </c>
      <c r="I394" s="1">
        <v>382</v>
      </c>
      <c r="J394" s="17">
        <v>120</v>
      </c>
      <c r="K394" s="24">
        <f t="shared" si="42"/>
        <v>1560.2</v>
      </c>
      <c r="L394" s="18">
        <v>36.5</v>
      </c>
      <c r="M394" s="18">
        <v>3.09</v>
      </c>
      <c r="N394" s="18">
        <v>28.1</v>
      </c>
      <c r="O394" s="19">
        <v>0.52729999999999999</v>
      </c>
      <c r="Q394" s="21">
        <f t="shared" si="43"/>
        <v>822.69345999999996</v>
      </c>
      <c r="R394" s="7">
        <f t="shared" si="44"/>
        <v>6833676</v>
      </c>
      <c r="S394" s="8">
        <f t="shared" si="45"/>
        <v>578522.15999999992</v>
      </c>
      <c r="T394" s="8">
        <f t="shared" si="46"/>
        <v>5260994.4000000004</v>
      </c>
      <c r="U394" s="8">
        <f t="shared" si="47"/>
        <v>98723.215199999991</v>
      </c>
      <c r="V394" s="8">
        <f t="shared" si="48"/>
        <v>154027960.35503998</v>
      </c>
    </row>
    <row r="395" spans="1:22" x14ac:dyDescent="0.4">
      <c r="A395" s="22">
        <v>2016</v>
      </c>
      <c r="B395" s="22" t="s">
        <v>19</v>
      </c>
      <c r="D395" s="22" t="s">
        <v>79</v>
      </c>
      <c r="E395" s="1" t="s">
        <v>44</v>
      </c>
      <c r="F395" s="1" t="s">
        <v>26</v>
      </c>
      <c r="G395" s="28" t="s">
        <v>69</v>
      </c>
      <c r="H395" s="24">
        <v>51664</v>
      </c>
      <c r="I395" s="1">
        <v>120</v>
      </c>
      <c r="J395" s="17">
        <v>80</v>
      </c>
      <c r="K395" s="24">
        <f t="shared" si="42"/>
        <v>645.79999999999995</v>
      </c>
      <c r="L395" s="18">
        <v>36.9</v>
      </c>
      <c r="M395" s="18">
        <v>4.26</v>
      </c>
      <c r="N395" s="18">
        <v>30.9</v>
      </c>
      <c r="O395" s="19">
        <v>0.57050000000000001</v>
      </c>
      <c r="Q395" s="21">
        <f t="shared" si="43"/>
        <v>368.4289</v>
      </c>
      <c r="R395" s="7">
        <f t="shared" si="44"/>
        <v>1906401.5999999999</v>
      </c>
      <c r="S395" s="8">
        <f t="shared" si="45"/>
        <v>220088.63999999998</v>
      </c>
      <c r="T395" s="8">
        <f t="shared" si="46"/>
        <v>1596417.5999999999</v>
      </c>
      <c r="U395" s="8">
        <f t="shared" si="47"/>
        <v>29474.312000000002</v>
      </c>
      <c r="V395" s="8">
        <f t="shared" si="48"/>
        <v>19034510.689599998</v>
      </c>
    </row>
    <row r="396" spans="1:22" x14ac:dyDescent="0.4">
      <c r="A396" s="30">
        <v>2016</v>
      </c>
      <c r="B396" s="30" t="s">
        <v>21</v>
      </c>
      <c r="C396" s="23">
        <v>4.5</v>
      </c>
      <c r="D396" s="22" t="s">
        <v>79</v>
      </c>
      <c r="E396" s="1" t="s">
        <v>44</v>
      </c>
      <c r="F396" s="1" t="s">
        <v>99</v>
      </c>
      <c r="G396" s="28" t="s">
        <v>82</v>
      </c>
      <c r="H396" s="24">
        <v>65860</v>
      </c>
      <c r="I396" s="1">
        <v>133</v>
      </c>
      <c r="J396" s="17">
        <v>35</v>
      </c>
      <c r="K396" s="24">
        <f t="shared" si="42"/>
        <v>1881.7142857142858</v>
      </c>
      <c r="L396" s="18">
        <v>36.299999999999997</v>
      </c>
      <c r="M396" s="18">
        <v>4.09</v>
      </c>
      <c r="N396" s="18">
        <v>31.2</v>
      </c>
      <c r="O396" s="19">
        <v>0.55349999999999999</v>
      </c>
      <c r="Q396" s="21">
        <f t="shared" si="43"/>
        <v>1041.5288571428573</v>
      </c>
      <c r="R396" s="7">
        <f t="shared" si="44"/>
        <v>2390718</v>
      </c>
      <c r="S396" s="8">
        <f t="shared" si="45"/>
        <v>269367.39999999997</v>
      </c>
      <c r="T396" s="8">
        <f t="shared" si="46"/>
        <v>2054832</v>
      </c>
      <c r="U396" s="8">
        <f t="shared" si="47"/>
        <v>36453.51</v>
      </c>
      <c r="V396" s="8">
        <f t="shared" si="48"/>
        <v>68595090.531428576</v>
      </c>
    </row>
    <row r="397" spans="1:22" x14ac:dyDescent="0.4">
      <c r="A397" s="22">
        <v>2016</v>
      </c>
      <c r="B397" s="22" t="s">
        <v>21</v>
      </c>
      <c r="D397" s="22" t="s">
        <v>78</v>
      </c>
      <c r="E397" s="1" t="s">
        <v>44</v>
      </c>
      <c r="F397" s="1" t="s">
        <v>65</v>
      </c>
      <c r="G397" s="28" t="s">
        <v>74</v>
      </c>
      <c r="H397" s="24">
        <v>34042</v>
      </c>
      <c r="I397" s="1">
        <v>70</v>
      </c>
      <c r="J397" s="17">
        <v>20</v>
      </c>
      <c r="K397" s="24">
        <f t="shared" si="42"/>
        <v>1702.1</v>
      </c>
      <c r="L397" s="18">
        <v>36.9</v>
      </c>
      <c r="M397" s="18">
        <v>4.1399999999999997</v>
      </c>
      <c r="N397" s="18">
        <v>28.6</v>
      </c>
      <c r="O397" s="19">
        <v>0.54730000000000001</v>
      </c>
      <c r="Q397" s="21">
        <f t="shared" si="43"/>
        <v>931.55933000000005</v>
      </c>
      <c r="R397" s="7">
        <f t="shared" si="44"/>
        <v>1256149.8</v>
      </c>
      <c r="S397" s="8">
        <f t="shared" si="45"/>
        <v>140933.87999999998</v>
      </c>
      <c r="T397" s="8">
        <f t="shared" si="46"/>
        <v>973601.20000000007</v>
      </c>
      <c r="U397" s="8">
        <f t="shared" si="47"/>
        <v>18631.186600000001</v>
      </c>
      <c r="V397" s="8">
        <f t="shared" si="48"/>
        <v>31712142.711860001</v>
      </c>
    </row>
    <row r="398" spans="1:22" x14ac:dyDescent="0.4">
      <c r="A398" s="30">
        <v>2016</v>
      </c>
      <c r="B398" s="30" t="s">
        <v>19</v>
      </c>
      <c r="D398" s="22" t="s">
        <v>78</v>
      </c>
      <c r="E398" s="1" t="s">
        <v>45</v>
      </c>
      <c r="F398" s="1" t="s">
        <v>57</v>
      </c>
      <c r="G398" s="28" t="s">
        <v>74</v>
      </c>
      <c r="H398" s="24">
        <v>299460</v>
      </c>
      <c r="I398" s="1">
        <v>616</v>
      </c>
      <c r="J398" s="17">
        <v>213.9</v>
      </c>
      <c r="K398" s="24">
        <f t="shared" si="42"/>
        <v>1400</v>
      </c>
      <c r="L398" s="18">
        <v>36.299999999999997</v>
      </c>
      <c r="M398" s="18">
        <v>4.4400000000000004</v>
      </c>
      <c r="N398" s="18">
        <v>29.6</v>
      </c>
      <c r="O398" s="19">
        <v>0.56940000000000002</v>
      </c>
      <c r="Q398" s="21">
        <f t="shared" si="43"/>
        <v>797.16</v>
      </c>
      <c r="R398" s="7">
        <f t="shared" si="44"/>
        <v>10870398</v>
      </c>
      <c r="S398" s="8">
        <f t="shared" si="45"/>
        <v>1329602.4000000001</v>
      </c>
      <c r="T398" s="8">
        <f t="shared" si="46"/>
        <v>8864016</v>
      </c>
      <c r="U398" s="8">
        <f t="shared" si="47"/>
        <v>170512.524</v>
      </c>
      <c r="V398" s="8">
        <f t="shared" si="48"/>
        <v>238717533.59999999</v>
      </c>
    </row>
    <row r="399" spans="1:22" x14ac:dyDescent="0.4">
      <c r="A399" s="22">
        <v>2016</v>
      </c>
      <c r="B399" s="22" t="s">
        <v>19</v>
      </c>
      <c r="D399" s="22" t="s">
        <v>79</v>
      </c>
      <c r="E399" s="1" t="s">
        <v>44</v>
      </c>
      <c r="F399" s="1" t="s">
        <v>72</v>
      </c>
      <c r="G399" s="28" t="s">
        <v>74</v>
      </c>
      <c r="H399" s="24">
        <v>149058</v>
      </c>
      <c r="I399" s="1">
        <v>303</v>
      </c>
      <c r="J399" s="17">
        <v>290</v>
      </c>
      <c r="K399" s="24">
        <f t="shared" si="42"/>
        <v>513.99310344827586</v>
      </c>
      <c r="L399" s="18">
        <v>34.6</v>
      </c>
      <c r="M399" s="18">
        <v>4.5999999999999996</v>
      </c>
      <c r="N399" s="18">
        <v>27.9</v>
      </c>
      <c r="O399" s="19">
        <v>0.53069999999999995</v>
      </c>
      <c r="Q399" s="21">
        <f t="shared" si="43"/>
        <v>272.77613999999994</v>
      </c>
      <c r="R399" s="7">
        <f t="shared" si="44"/>
        <v>5157406.8</v>
      </c>
      <c r="S399" s="8">
        <f t="shared" si="45"/>
        <v>685666.79999999993</v>
      </c>
      <c r="T399" s="8">
        <f t="shared" si="46"/>
        <v>4158718.1999999997</v>
      </c>
      <c r="U399" s="8">
        <f t="shared" si="47"/>
        <v>79105.080599999987</v>
      </c>
      <c r="V399" s="8">
        <f t="shared" si="48"/>
        <v>40659465.876119994</v>
      </c>
    </row>
    <row r="400" spans="1:22" x14ac:dyDescent="0.4">
      <c r="A400" s="30">
        <v>2016</v>
      </c>
      <c r="B400" s="30" t="s">
        <v>19</v>
      </c>
      <c r="D400" s="22" t="s">
        <v>79</v>
      </c>
      <c r="E400" s="1" t="s">
        <v>44</v>
      </c>
      <c r="F400" s="1" t="s">
        <v>48</v>
      </c>
      <c r="G400" s="28" t="s">
        <v>74</v>
      </c>
      <c r="H400" s="24">
        <v>136669</v>
      </c>
      <c r="I400" s="1">
        <v>272</v>
      </c>
      <c r="J400" s="17">
        <v>148</v>
      </c>
      <c r="K400" s="24">
        <f t="shared" si="42"/>
        <v>923.43918918918916</v>
      </c>
      <c r="L400" s="18">
        <v>36.5</v>
      </c>
      <c r="M400" s="18">
        <v>3.5</v>
      </c>
      <c r="N400" s="18">
        <v>28.7</v>
      </c>
      <c r="O400" s="19">
        <v>0.55549999999999999</v>
      </c>
      <c r="Q400" s="21">
        <f t="shared" si="43"/>
        <v>512.97046959459453</v>
      </c>
      <c r="R400" s="7">
        <f t="shared" si="44"/>
        <v>4988418.5</v>
      </c>
      <c r="S400" s="8">
        <f t="shared" si="45"/>
        <v>478341.5</v>
      </c>
      <c r="T400" s="8">
        <f t="shared" si="46"/>
        <v>3922400.3</v>
      </c>
      <c r="U400" s="8">
        <f t="shared" si="47"/>
        <v>75919.629499999995</v>
      </c>
      <c r="V400" s="8">
        <f t="shared" si="48"/>
        <v>70107161.109023646</v>
      </c>
    </row>
    <row r="401" spans="1:22" x14ac:dyDescent="0.4">
      <c r="A401" s="30">
        <v>2016</v>
      </c>
      <c r="B401" s="30" t="s">
        <v>19</v>
      </c>
      <c r="D401" s="22" t="s">
        <v>79</v>
      </c>
      <c r="E401" s="1" t="s">
        <v>44</v>
      </c>
      <c r="F401" s="1" t="s">
        <v>48</v>
      </c>
      <c r="G401" s="28" t="s">
        <v>74</v>
      </c>
      <c r="H401" s="24">
        <v>20448</v>
      </c>
      <c r="I401" s="1">
        <v>41</v>
      </c>
      <c r="J401" s="17">
        <v>30</v>
      </c>
      <c r="K401" s="24">
        <f t="shared" si="42"/>
        <v>681.6</v>
      </c>
      <c r="L401" s="18">
        <v>36.5</v>
      </c>
      <c r="M401" s="18">
        <v>4.3600000000000003</v>
      </c>
      <c r="N401" s="18">
        <v>29.9</v>
      </c>
      <c r="O401" s="19">
        <v>0.55769999999999997</v>
      </c>
      <c r="Q401" s="21">
        <f t="shared" si="43"/>
        <v>380.12831999999997</v>
      </c>
      <c r="R401" s="7">
        <f t="shared" si="44"/>
        <v>746352</v>
      </c>
      <c r="S401" s="8">
        <f t="shared" si="45"/>
        <v>89153.280000000013</v>
      </c>
      <c r="T401" s="8">
        <f t="shared" si="46"/>
        <v>611395.19999999995</v>
      </c>
      <c r="U401" s="8">
        <f t="shared" si="47"/>
        <v>11403.8496</v>
      </c>
      <c r="V401" s="8">
        <f t="shared" si="48"/>
        <v>7772863.8873599991</v>
      </c>
    </row>
    <row r="402" spans="1:22" x14ac:dyDescent="0.4">
      <c r="A402" s="22">
        <v>2016</v>
      </c>
      <c r="B402" s="22" t="s">
        <v>21</v>
      </c>
      <c r="D402" s="22" t="s">
        <v>79</v>
      </c>
      <c r="E402" s="1" t="s">
        <v>44</v>
      </c>
      <c r="F402" s="1" t="s">
        <v>91</v>
      </c>
      <c r="G402" s="28" t="s">
        <v>81</v>
      </c>
      <c r="H402" s="24">
        <v>5635</v>
      </c>
      <c r="I402" s="1">
        <v>12</v>
      </c>
      <c r="J402" s="17">
        <v>3.68</v>
      </c>
      <c r="K402" s="24">
        <f t="shared" si="42"/>
        <v>1531.25</v>
      </c>
      <c r="L402" s="18">
        <v>34.17</v>
      </c>
      <c r="M402" s="18">
        <v>4.78</v>
      </c>
      <c r="N402" s="18">
        <v>26.88</v>
      </c>
      <c r="O402" s="19">
        <v>0.50700000000000001</v>
      </c>
      <c r="Q402" s="21">
        <f t="shared" si="43"/>
        <v>776.34375</v>
      </c>
      <c r="R402" s="7">
        <f t="shared" si="44"/>
        <v>192547.95</v>
      </c>
      <c r="S402" s="8">
        <f t="shared" si="45"/>
        <v>26935.300000000003</v>
      </c>
      <c r="T402" s="8">
        <f t="shared" si="46"/>
        <v>151468.79999999999</v>
      </c>
      <c r="U402" s="8">
        <f t="shared" si="47"/>
        <v>2856.9450000000002</v>
      </c>
      <c r="V402" s="8">
        <f t="shared" si="48"/>
        <v>4374697.03125</v>
      </c>
    </row>
    <row r="403" spans="1:22" x14ac:dyDescent="0.4">
      <c r="A403" s="30">
        <v>2016</v>
      </c>
      <c r="B403" s="30" t="s">
        <v>41</v>
      </c>
      <c r="D403" s="22" t="s">
        <v>79</v>
      </c>
      <c r="E403" s="1" t="s">
        <v>44</v>
      </c>
      <c r="F403" s="1" t="s">
        <v>64</v>
      </c>
      <c r="G403" s="28" t="s">
        <v>75</v>
      </c>
      <c r="H403" s="24">
        <v>29844</v>
      </c>
      <c r="I403" s="1">
        <v>60</v>
      </c>
      <c r="J403" s="17">
        <v>16</v>
      </c>
      <c r="K403" s="24">
        <f t="shared" si="42"/>
        <v>1865.25</v>
      </c>
      <c r="L403" s="18">
        <v>37</v>
      </c>
      <c r="M403" s="18">
        <v>4.4400000000000004</v>
      </c>
      <c r="N403" s="18">
        <v>27.4</v>
      </c>
      <c r="O403" s="19">
        <v>0.54659999999999997</v>
      </c>
      <c r="Q403" s="21">
        <f t="shared" si="43"/>
        <v>1019.5456499999999</v>
      </c>
      <c r="R403" s="7">
        <f t="shared" si="44"/>
        <v>1104228</v>
      </c>
      <c r="S403" s="8">
        <f t="shared" si="45"/>
        <v>132507.36000000002</v>
      </c>
      <c r="T403" s="8">
        <f t="shared" si="46"/>
        <v>817725.6</v>
      </c>
      <c r="U403" s="8">
        <f t="shared" si="47"/>
        <v>16312.730399999999</v>
      </c>
      <c r="V403" s="8">
        <f t="shared" si="48"/>
        <v>30427320.378599998</v>
      </c>
    </row>
    <row r="404" spans="1:22" x14ac:dyDescent="0.4">
      <c r="A404" s="22">
        <v>2016</v>
      </c>
      <c r="B404" s="22" t="s">
        <v>19</v>
      </c>
      <c r="D404" s="22" t="s">
        <v>79</v>
      </c>
      <c r="E404" s="1" t="s">
        <v>44</v>
      </c>
      <c r="F404" s="1" t="s">
        <v>34</v>
      </c>
      <c r="G404" s="28" t="s">
        <v>60</v>
      </c>
      <c r="H404" s="24">
        <v>52032</v>
      </c>
      <c r="I404" s="1">
        <v>110</v>
      </c>
      <c r="J404" s="17">
        <v>132</v>
      </c>
      <c r="K404" s="24">
        <f t="shared" si="42"/>
        <v>394.18181818181819</v>
      </c>
      <c r="L404" s="18">
        <v>38.200000000000003</v>
      </c>
      <c r="M404" s="18">
        <v>5.07</v>
      </c>
      <c r="N404" s="18">
        <v>36.299999999999997</v>
      </c>
      <c r="O404" s="19">
        <v>0.55589999999999995</v>
      </c>
      <c r="Q404" s="21">
        <f t="shared" si="43"/>
        <v>219.1256727272727</v>
      </c>
      <c r="R404" s="7">
        <f t="shared" si="44"/>
        <v>1987622.4000000001</v>
      </c>
      <c r="S404" s="8">
        <f t="shared" si="45"/>
        <v>263802.23999999999</v>
      </c>
      <c r="T404" s="8">
        <f t="shared" si="46"/>
        <v>1888761.5999999999</v>
      </c>
      <c r="U404" s="8">
        <f t="shared" si="47"/>
        <v>28924.588799999998</v>
      </c>
      <c r="V404" s="8">
        <f t="shared" si="48"/>
        <v>11401547.003345452</v>
      </c>
    </row>
    <row r="405" spans="1:22" x14ac:dyDescent="0.4">
      <c r="A405" s="30">
        <v>2016</v>
      </c>
      <c r="B405" s="30" t="s">
        <v>19</v>
      </c>
      <c r="D405" s="22" t="s">
        <v>79</v>
      </c>
      <c r="E405" s="1" t="s">
        <v>44</v>
      </c>
      <c r="F405" s="1" t="s">
        <v>20</v>
      </c>
      <c r="G405" s="28" t="s">
        <v>84</v>
      </c>
      <c r="H405" s="24">
        <v>196586</v>
      </c>
      <c r="I405" s="1">
        <v>396</v>
      </c>
      <c r="J405" s="17">
        <v>150</v>
      </c>
      <c r="K405" s="24">
        <f t="shared" si="42"/>
        <v>1310.5733333333333</v>
      </c>
      <c r="L405" s="18">
        <v>36.299999999999997</v>
      </c>
      <c r="M405" s="18">
        <v>4.22</v>
      </c>
      <c r="N405" s="18">
        <v>31.4</v>
      </c>
      <c r="O405" s="19">
        <v>0.56620000000000004</v>
      </c>
      <c r="Q405" s="21">
        <f t="shared" si="43"/>
        <v>742.04662133333341</v>
      </c>
      <c r="R405" s="7">
        <f t="shared" si="44"/>
        <v>7136071.7999999998</v>
      </c>
      <c r="S405" s="8">
        <f t="shared" si="45"/>
        <v>829592.91999999993</v>
      </c>
      <c r="T405" s="8">
        <f t="shared" si="46"/>
        <v>6172800.3999999994</v>
      </c>
      <c r="U405" s="8">
        <f t="shared" si="47"/>
        <v>111306.99320000001</v>
      </c>
      <c r="V405" s="8">
        <f t="shared" si="48"/>
        <v>145875977.10143468</v>
      </c>
    </row>
    <row r="406" spans="1:22" x14ac:dyDescent="0.4">
      <c r="A406" s="22">
        <v>2016</v>
      </c>
      <c r="B406" s="22" t="s">
        <v>19</v>
      </c>
      <c r="D406" s="22" t="s">
        <v>79</v>
      </c>
      <c r="E406" s="1" t="s">
        <v>44</v>
      </c>
      <c r="F406" s="1" t="s">
        <v>26</v>
      </c>
      <c r="G406" s="28" t="s">
        <v>69</v>
      </c>
      <c r="H406" s="24">
        <v>23623</v>
      </c>
      <c r="I406" s="1">
        <v>48</v>
      </c>
      <c r="J406" s="17">
        <v>40</v>
      </c>
      <c r="K406" s="24">
        <f t="shared" si="42"/>
        <v>590.57500000000005</v>
      </c>
      <c r="L406" s="18">
        <v>36</v>
      </c>
      <c r="M406" s="18">
        <v>4.87</v>
      </c>
      <c r="N406" s="18">
        <v>31.1</v>
      </c>
      <c r="O406" s="19">
        <v>0.5544</v>
      </c>
      <c r="Q406" s="21">
        <f t="shared" si="43"/>
        <v>327.41478000000001</v>
      </c>
      <c r="R406" s="7">
        <f t="shared" si="44"/>
        <v>850428</v>
      </c>
      <c r="S406" s="8">
        <f t="shared" si="45"/>
        <v>115044.01000000001</v>
      </c>
      <c r="T406" s="8">
        <f t="shared" si="46"/>
        <v>734675.3</v>
      </c>
      <c r="U406" s="8">
        <f t="shared" si="47"/>
        <v>13096.591200000001</v>
      </c>
      <c r="V406" s="8">
        <f t="shared" si="48"/>
        <v>7734519.3479399998</v>
      </c>
    </row>
    <row r="407" spans="1:22" x14ac:dyDescent="0.4">
      <c r="A407" s="22">
        <v>2016</v>
      </c>
      <c r="B407" s="22" t="s">
        <v>41</v>
      </c>
      <c r="D407" s="22" t="s">
        <v>79</v>
      </c>
      <c r="E407" s="1" t="s">
        <v>44</v>
      </c>
      <c r="F407" s="1" t="s">
        <v>101</v>
      </c>
      <c r="G407" s="28" t="s">
        <v>56</v>
      </c>
      <c r="H407" s="24">
        <v>233023</v>
      </c>
      <c r="I407" s="1">
        <v>482</v>
      </c>
      <c r="J407" s="17">
        <v>123</v>
      </c>
      <c r="K407" s="24">
        <f t="shared" si="42"/>
        <v>1894.4959349593496</v>
      </c>
      <c r="L407" s="18">
        <v>37.200000000000003</v>
      </c>
      <c r="M407" s="18">
        <v>4.5599999999999996</v>
      </c>
      <c r="N407" s="18">
        <v>31.7</v>
      </c>
      <c r="O407" s="19">
        <v>0.56459999999999999</v>
      </c>
      <c r="Q407" s="21">
        <f t="shared" si="43"/>
        <v>1069.6324048780489</v>
      </c>
      <c r="R407" s="7">
        <f t="shared" si="44"/>
        <v>8668455.6000000015</v>
      </c>
      <c r="S407" s="8">
        <f t="shared" si="45"/>
        <v>1062584.8799999999</v>
      </c>
      <c r="T407" s="8">
        <f t="shared" si="46"/>
        <v>7386829.0999999996</v>
      </c>
      <c r="U407" s="8">
        <f t="shared" si="47"/>
        <v>131564.78580000001</v>
      </c>
      <c r="V407" s="8">
        <f t="shared" si="48"/>
        <v>249248951.88189757</v>
      </c>
    </row>
    <row r="408" spans="1:22" x14ac:dyDescent="0.4">
      <c r="A408" s="22">
        <v>2016</v>
      </c>
      <c r="B408" s="22" t="s">
        <v>41</v>
      </c>
      <c r="D408" s="22" t="s">
        <v>79</v>
      </c>
      <c r="E408" s="1" t="s">
        <v>44</v>
      </c>
      <c r="F408" s="1" t="s">
        <v>101</v>
      </c>
      <c r="G408" s="28" t="s">
        <v>56</v>
      </c>
      <c r="H408" s="24">
        <v>237617</v>
      </c>
      <c r="I408" s="1">
        <v>491</v>
      </c>
      <c r="J408" s="17">
        <v>123</v>
      </c>
      <c r="K408" s="24">
        <f t="shared" si="42"/>
        <v>1931.8455284552845</v>
      </c>
      <c r="L408" s="18">
        <v>37</v>
      </c>
      <c r="M408" s="18">
        <v>4.55</v>
      </c>
      <c r="N408" s="18">
        <v>31.7</v>
      </c>
      <c r="O408" s="19">
        <v>0.55810000000000004</v>
      </c>
      <c r="Q408" s="21">
        <f t="shared" si="43"/>
        <v>1078.1629894308942</v>
      </c>
      <c r="R408" s="7">
        <f t="shared" si="44"/>
        <v>8791829</v>
      </c>
      <c r="S408" s="8">
        <f t="shared" si="45"/>
        <v>1081157.3499999999</v>
      </c>
      <c r="T408" s="8">
        <f t="shared" si="46"/>
        <v>7532458.8999999994</v>
      </c>
      <c r="U408" s="8">
        <f t="shared" si="47"/>
        <v>132614.0477</v>
      </c>
      <c r="V408" s="8">
        <f t="shared" si="48"/>
        <v>256189855.05960077</v>
      </c>
    </row>
    <row r="409" spans="1:22" x14ac:dyDescent="0.4">
      <c r="A409" s="30">
        <v>2016</v>
      </c>
      <c r="B409" s="30" t="s">
        <v>19</v>
      </c>
      <c r="D409" s="22" t="s">
        <v>79</v>
      </c>
      <c r="E409" s="1" t="s">
        <v>44</v>
      </c>
      <c r="F409" s="1" t="s">
        <v>48</v>
      </c>
      <c r="G409" s="28" t="s">
        <v>74</v>
      </c>
      <c r="H409" s="24">
        <v>55810</v>
      </c>
      <c r="I409" s="1">
        <v>116</v>
      </c>
      <c r="J409" s="17">
        <v>103</v>
      </c>
      <c r="K409" s="24">
        <f t="shared" si="42"/>
        <v>541.84466019417471</v>
      </c>
      <c r="L409" s="18">
        <v>35.9</v>
      </c>
      <c r="M409" s="18">
        <v>3.43</v>
      </c>
      <c r="N409" s="18">
        <v>27.1</v>
      </c>
      <c r="O409" s="19">
        <v>0.54520000000000002</v>
      </c>
      <c r="Q409" s="21">
        <f t="shared" si="43"/>
        <v>295.41370873786411</v>
      </c>
      <c r="R409" s="7">
        <f t="shared" si="44"/>
        <v>2003579</v>
      </c>
      <c r="S409" s="8">
        <f t="shared" si="45"/>
        <v>191428.30000000002</v>
      </c>
      <c r="T409" s="8">
        <f t="shared" si="46"/>
        <v>1512451</v>
      </c>
      <c r="U409" s="8">
        <f t="shared" si="47"/>
        <v>30427.612000000001</v>
      </c>
      <c r="V409" s="8">
        <f t="shared" si="48"/>
        <v>16487039.084660197</v>
      </c>
    </row>
    <row r="410" spans="1:22" x14ac:dyDescent="0.4">
      <c r="A410" s="22">
        <v>2016</v>
      </c>
      <c r="B410" s="22" t="s">
        <v>21</v>
      </c>
      <c r="D410" s="22" t="s">
        <v>79</v>
      </c>
      <c r="E410" s="1" t="s">
        <v>44</v>
      </c>
      <c r="F410" s="1" t="s">
        <v>99</v>
      </c>
      <c r="G410" s="28" t="s">
        <v>83</v>
      </c>
      <c r="H410" s="24">
        <v>223812</v>
      </c>
      <c r="I410" s="1">
        <v>452</v>
      </c>
      <c r="J410" s="17">
        <v>150</v>
      </c>
      <c r="K410" s="24">
        <f t="shared" si="42"/>
        <v>1492.08</v>
      </c>
      <c r="L410" s="18">
        <v>36.44</v>
      </c>
      <c r="M410" s="18">
        <v>4.8659999999999997</v>
      </c>
      <c r="N410" s="18">
        <v>31.82</v>
      </c>
      <c r="O410" s="19">
        <v>0.56510000000000005</v>
      </c>
      <c r="Q410" s="21">
        <f t="shared" si="43"/>
        <v>843.17440800000008</v>
      </c>
      <c r="R410" s="7">
        <f t="shared" si="44"/>
        <v>8155709.2799999993</v>
      </c>
      <c r="S410" s="8">
        <f t="shared" si="45"/>
        <v>1089069.192</v>
      </c>
      <c r="T410" s="8">
        <f t="shared" si="46"/>
        <v>7121697.8399999999</v>
      </c>
      <c r="U410" s="8">
        <f t="shared" si="47"/>
        <v>126476.16120000002</v>
      </c>
      <c r="V410" s="8">
        <f t="shared" si="48"/>
        <v>188712550.60329601</v>
      </c>
    </row>
    <row r="411" spans="1:22" x14ac:dyDescent="0.4">
      <c r="A411" s="22">
        <v>2016</v>
      </c>
      <c r="B411" s="22" t="s">
        <v>41</v>
      </c>
      <c r="D411" s="22" t="s">
        <v>79</v>
      </c>
      <c r="E411" s="1" t="s">
        <v>44</v>
      </c>
      <c r="F411" s="1" t="s">
        <v>65</v>
      </c>
      <c r="G411" s="28" t="s">
        <v>74</v>
      </c>
      <c r="H411" s="24">
        <v>35307</v>
      </c>
      <c r="I411" s="1">
        <v>66</v>
      </c>
      <c r="J411" s="17">
        <v>25</v>
      </c>
      <c r="K411" s="24">
        <f t="shared" si="42"/>
        <v>1412.28</v>
      </c>
      <c r="L411" s="18">
        <v>37.4</v>
      </c>
      <c r="M411" s="18">
        <v>4.22</v>
      </c>
      <c r="N411" s="18">
        <v>29.6</v>
      </c>
      <c r="O411" s="19">
        <v>0.53029999999999999</v>
      </c>
      <c r="Q411" s="21">
        <f t="shared" si="43"/>
        <v>748.93208400000003</v>
      </c>
      <c r="R411" s="7">
        <f t="shared" si="44"/>
        <v>1320481.8</v>
      </c>
      <c r="S411" s="8">
        <f t="shared" si="45"/>
        <v>148995.53999999998</v>
      </c>
      <c r="T411" s="8">
        <f t="shared" si="46"/>
        <v>1045087.2000000001</v>
      </c>
      <c r="U411" s="8">
        <f t="shared" si="47"/>
        <v>18723.302100000001</v>
      </c>
      <c r="V411" s="8">
        <f t="shared" si="48"/>
        <v>26442545.089788001</v>
      </c>
    </row>
    <row r="412" spans="1:22" x14ac:dyDescent="0.4">
      <c r="A412" s="22">
        <v>2016</v>
      </c>
      <c r="B412" s="22" t="s">
        <v>41</v>
      </c>
      <c r="D412" s="22" t="s">
        <v>78</v>
      </c>
      <c r="E412" s="1" t="s">
        <v>45</v>
      </c>
      <c r="F412" s="1" t="s">
        <v>109</v>
      </c>
      <c r="G412" s="28" t="s">
        <v>83</v>
      </c>
      <c r="H412" s="24">
        <v>163618</v>
      </c>
      <c r="I412" s="1">
        <v>336</v>
      </c>
      <c r="J412" s="17">
        <v>97</v>
      </c>
      <c r="K412" s="24">
        <f t="shared" si="42"/>
        <v>1686.7835051546392</v>
      </c>
      <c r="L412" s="18">
        <v>37.1</v>
      </c>
      <c r="M412" s="18">
        <v>4.45</v>
      </c>
      <c r="N412" s="18">
        <v>32.4</v>
      </c>
      <c r="O412" s="19">
        <v>0.5746</v>
      </c>
      <c r="Q412" s="21">
        <f t="shared" si="43"/>
        <v>969.22580206185557</v>
      </c>
      <c r="R412" s="7">
        <f t="shared" si="44"/>
        <v>6070227.7999999998</v>
      </c>
      <c r="S412" s="8">
        <f t="shared" si="45"/>
        <v>728100.1</v>
      </c>
      <c r="T412" s="8">
        <f t="shared" si="46"/>
        <v>5301223.2</v>
      </c>
      <c r="U412" s="8">
        <f t="shared" si="47"/>
        <v>94014.902799999996</v>
      </c>
      <c r="V412" s="8">
        <f t="shared" si="48"/>
        <v>158582787.2817567</v>
      </c>
    </row>
    <row r="413" spans="1:22" x14ac:dyDescent="0.4">
      <c r="A413" s="30">
        <v>2016</v>
      </c>
      <c r="B413" s="30" t="s">
        <v>19</v>
      </c>
      <c r="D413" s="22" t="s">
        <v>79</v>
      </c>
      <c r="E413" s="1" t="s">
        <v>44</v>
      </c>
      <c r="F413" s="1" t="s">
        <v>48</v>
      </c>
      <c r="G413" s="28" t="s">
        <v>74</v>
      </c>
      <c r="H413" s="24">
        <v>48765</v>
      </c>
      <c r="I413" s="1">
        <v>100</v>
      </c>
      <c r="J413" s="17">
        <v>91</v>
      </c>
      <c r="K413" s="24">
        <f t="shared" si="42"/>
        <v>535.87912087912093</v>
      </c>
      <c r="L413" s="18">
        <v>36.1</v>
      </c>
      <c r="M413" s="18">
        <v>3.94</v>
      </c>
      <c r="N413" s="18">
        <v>27.8</v>
      </c>
      <c r="O413" s="19">
        <v>0.55879999999999996</v>
      </c>
      <c r="Q413" s="21">
        <f t="shared" si="43"/>
        <v>299.44925274725273</v>
      </c>
      <c r="R413" s="7">
        <f t="shared" si="44"/>
        <v>1760416.5</v>
      </c>
      <c r="S413" s="8">
        <f t="shared" si="45"/>
        <v>192134.1</v>
      </c>
      <c r="T413" s="8">
        <f t="shared" si="46"/>
        <v>1355667</v>
      </c>
      <c r="U413" s="8">
        <f t="shared" si="47"/>
        <v>27249.881999999998</v>
      </c>
      <c r="V413" s="8">
        <f t="shared" si="48"/>
        <v>14602642.81021978</v>
      </c>
    </row>
    <row r="414" spans="1:22" x14ac:dyDescent="0.4">
      <c r="A414" s="22">
        <v>2016</v>
      </c>
      <c r="B414" s="22" t="s">
        <v>41</v>
      </c>
      <c r="C414" s="23">
        <v>3.5</v>
      </c>
      <c r="D414" s="22" t="s">
        <v>79</v>
      </c>
      <c r="E414" s="1" t="s">
        <v>44</v>
      </c>
      <c r="F414" s="1" t="s">
        <v>46</v>
      </c>
      <c r="G414" s="28" t="s">
        <v>83</v>
      </c>
      <c r="H414" s="24">
        <v>136315</v>
      </c>
      <c r="I414" s="1">
        <v>277</v>
      </c>
      <c r="J414" s="17">
        <v>66</v>
      </c>
      <c r="K414" s="24">
        <f t="shared" si="42"/>
        <v>2065.378787878788</v>
      </c>
      <c r="L414" s="18">
        <v>37.4</v>
      </c>
      <c r="M414" s="18">
        <v>4.42</v>
      </c>
      <c r="N414" s="18">
        <v>32.200000000000003</v>
      </c>
      <c r="O414" s="19">
        <v>0.56079999999999997</v>
      </c>
      <c r="Q414" s="21">
        <f t="shared" si="43"/>
        <v>1158.2644242424242</v>
      </c>
      <c r="R414" s="7">
        <f t="shared" si="44"/>
        <v>5098181</v>
      </c>
      <c r="S414" s="8">
        <f t="shared" si="45"/>
        <v>602512.30000000005</v>
      </c>
      <c r="T414" s="8">
        <f t="shared" si="46"/>
        <v>4389343</v>
      </c>
      <c r="U414" s="8">
        <f t="shared" si="47"/>
        <v>76445.45199999999</v>
      </c>
      <c r="V414" s="8">
        <f t="shared" si="48"/>
        <v>157888814.99060604</v>
      </c>
    </row>
    <row r="415" spans="1:22" x14ac:dyDescent="0.4">
      <c r="A415" s="22">
        <v>2016</v>
      </c>
      <c r="B415" s="22" t="s">
        <v>41</v>
      </c>
      <c r="C415" s="23">
        <v>2.5</v>
      </c>
      <c r="D415" s="22" t="s">
        <v>79</v>
      </c>
      <c r="E415" s="1" t="s">
        <v>44</v>
      </c>
      <c r="F415" s="1" t="s">
        <v>46</v>
      </c>
      <c r="G415" s="28" t="s">
        <v>83</v>
      </c>
      <c r="H415" s="24">
        <v>187625</v>
      </c>
      <c r="I415" s="1">
        <v>351</v>
      </c>
      <c r="J415" s="17">
        <v>95</v>
      </c>
      <c r="K415" s="24">
        <f t="shared" si="42"/>
        <v>1975</v>
      </c>
      <c r="L415" s="18">
        <v>36.200000000000003</v>
      </c>
      <c r="M415" s="18">
        <v>4.92</v>
      </c>
      <c r="N415" s="18">
        <v>31.5</v>
      </c>
      <c r="O415" s="19">
        <v>0.53939999999999999</v>
      </c>
      <c r="Q415" s="21">
        <f t="shared" si="43"/>
        <v>1065.3150000000001</v>
      </c>
      <c r="R415" s="7">
        <f t="shared" si="44"/>
        <v>6792025.0000000009</v>
      </c>
      <c r="S415" s="8">
        <f t="shared" si="45"/>
        <v>923115</v>
      </c>
      <c r="T415" s="8">
        <f t="shared" si="46"/>
        <v>5910187.5</v>
      </c>
      <c r="U415" s="8">
        <f t="shared" si="47"/>
        <v>101204.925</v>
      </c>
      <c r="V415" s="8">
        <f t="shared" si="48"/>
        <v>199879726.875</v>
      </c>
    </row>
    <row r="416" spans="1:22" x14ac:dyDescent="0.4">
      <c r="A416" s="22">
        <v>2016</v>
      </c>
      <c r="B416" s="22" t="s">
        <v>41</v>
      </c>
      <c r="C416" s="23">
        <v>2.8</v>
      </c>
      <c r="D416" s="22" t="s">
        <v>79</v>
      </c>
      <c r="E416" s="1" t="s">
        <v>44</v>
      </c>
      <c r="F416" s="1" t="s">
        <v>46</v>
      </c>
      <c r="G416" s="28" t="s">
        <v>83</v>
      </c>
      <c r="H416" s="24">
        <v>75432</v>
      </c>
      <c r="I416" s="1">
        <v>153</v>
      </c>
      <c r="J416" s="17">
        <v>42</v>
      </c>
      <c r="K416" s="24">
        <f t="shared" si="42"/>
        <v>1796</v>
      </c>
      <c r="L416" s="18">
        <v>35.450000000000003</v>
      </c>
      <c r="M416" s="18">
        <v>4.75</v>
      </c>
      <c r="N416" s="18">
        <v>31.26</v>
      </c>
      <c r="O416" s="19">
        <v>0.56320000000000003</v>
      </c>
      <c r="Q416" s="21">
        <f t="shared" si="43"/>
        <v>1011.5072</v>
      </c>
      <c r="R416" s="7">
        <f t="shared" si="44"/>
        <v>2674064.4000000004</v>
      </c>
      <c r="S416" s="8">
        <f t="shared" si="45"/>
        <v>358302</v>
      </c>
      <c r="T416" s="8">
        <f t="shared" si="46"/>
        <v>2358004.3200000003</v>
      </c>
      <c r="U416" s="8">
        <f t="shared" si="47"/>
        <v>42483.3024</v>
      </c>
      <c r="V416" s="8">
        <f t="shared" si="48"/>
        <v>76300011.110400006</v>
      </c>
    </row>
    <row r="417" spans="1:22" x14ac:dyDescent="0.4">
      <c r="A417" s="22">
        <v>2016</v>
      </c>
      <c r="B417" s="22" t="s">
        <v>41</v>
      </c>
      <c r="C417" s="23">
        <v>3</v>
      </c>
      <c r="D417" s="22" t="s">
        <v>79</v>
      </c>
      <c r="E417" s="1" t="s">
        <v>44</v>
      </c>
      <c r="F417" s="1" t="s">
        <v>46</v>
      </c>
      <c r="G417" s="28" t="s">
        <v>83</v>
      </c>
      <c r="H417" s="24">
        <v>104407</v>
      </c>
      <c r="I417" s="1">
        <v>212</v>
      </c>
      <c r="J417" s="17">
        <v>60</v>
      </c>
      <c r="K417" s="24">
        <f t="shared" si="42"/>
        <v>1740.1166666666666</v>
      </c>
      <c r="L417" s="18">
        <v>36.200000000000003</v>
      </c>
      <c r="M417" s="18">
        <v>4.25</v>
      </c>
      <c r="N417" s="18">
        <v>31.33</v>
      </c>
      <c r="O417" s="19">
        <v>0.56734499999999999</v>
      </c>
      <c r="Q417" s="21">
        <f t="shared" si="43"/>
        <v>987.24649024999997</v>
      </c>
      <c r="R417" s="7">
        <f t="shared" si="44"/>
        <v>3779533.4000000004</v>
      </c>
      <c r="S417" s="8">
        <f t="shared" si="45"/>
        <v>443729.75</v>
      </c>
      <c r="T417" s="8">
        <f t="shared" si="46"/>
        <v>3271071.3099999996</v>
      </c>
      <c r="U417" s="8">
        <f t="shared" si="47"/>
        <v>59234.789414999999</v>
      </c>
      <c r="V417" s="8">
        <f t="shared" si="48"/>
        <v>103075444.30753174</v>
      </c>
    </row>
    <row r="418" spans="1:22" x14ac:dyDescent="0.4">
      <c r="A418" s="22">
        <v>2016</v>
      </c>
      <c r="B418" s="22" t="s">
        <v>41</v>
      </c>
      <c r="D418" s="22" t="s">
        <v>79</v>
      </c>
      <c r="E418" s="1" t="s">
        <v>44</v>
      </c>
      <c r="F418" s="1" t="s">
        <v>65</v>
      </c>
      <c r="G418" s="28" t="s">
        <v>74</v>
      </c>
      <c r="H418" s="24">
        <v>75932</v>
      </c>
      <c r="I418" s="1">
        <v>153</v>
      </c>
      <c r="J418" s="17">
        <v>60</v>
      </c>
      <c r="K418" s="24">
        <f t="shared" si="42"/>
        <v>1265.5333333333333</v>
      </c>
      <c r="L418" s="18">
        <v>35.700000000000003</v>
      </c>
      <c r="M418" s="18">
        <v>3.91</v>
      </c>
      <c r="N418" s="18">
        <v>29</v>
      </c>
      <c r="O418" s="19">
        <v>0.50080000000000002</v>
      </c>
      <c r="Q418" s="21">
        <f t="shared" si="43"/>
        <v>633.77909333333332</v>
      </c>
      <c r="R418" s="7">
        <f t="shared" si="44"/>
        <v>2710772.4000000004</v>
      </c>
      <c r="S418" s="8">
        <f t="shared" si="45"/>
        <v>296894.12</v>
      </c>
      <c r="T418" s="8">
        <f t="shared" si="46"/>
        <v>2202028</v>
      </c>
      <c r="U418" s="8">
        <f t="shared" si="47"/>
        <v>38026.745600000002</v>
      </c>
      <c r="V418" s="8">
        <f t="shared" si="48"/>
        <v>48124114.114986666</v>
      </c>
    </row>
    <row r="419" spans="1:22" x14ac:dyDescent="0.4">
      <c r="A419" s="22">
        <v>2016</v>
      </c>
      <c r="B419" s="22" t="s">
        <v>19</v>
      </c>
      <c r="D419" s="22" t="s">
        <v>79</v>
      </c>
      <c r="E419" s="1" t="s">
        <v>44</v>
      </c>
      <c r="F419" s="1" t="s">
        <v>46</v>
      </c>
      <c r="G419" s="28" t="s">
        <v>82</v>
      </c>
      <c r="H419" s="24">
        <v>66552</v>
      </c>
      <c r="I419" s="1">
        <v>136</v>
      </c>
      <c r="J419" s="17">
        <v>94</v>
      </c>
      <c r="K419" s="24">
        <f t="shared" si="42"/>
        <v>708</v>
      </c>
      <c r="L419" s="18">
        <v>35.200000000000003</v>
      </c>
      <c r="M419" s="18">
        <v>4.5999999999999996</v>
      </c>
      <c r="N419" s="18">
        <v>30.8</v>
      </c>
      <c r="O419" s="19">
        <v>0.55489999999999995</v>
      </c>
      <c r="Q419" s="21">
        <f t="shared" si="43"/>
        <v>392.86919999999998</v>
      </c>
      <c r="R419" s="7">
        <f t="shared" si="44"/>
        <v>2342630.4000000004</v>
      </c>
      <c r="S419" s="8">
        <f t="shared" si="45"/>
        <v>306139.19999999995</v>
      </c>
      <c r="T419" s="8">
        <f t="shared" si="46"/>
        <v>2049801.6</v>
      </c>
      <c r="U419" s="8">
        <f t="shared" si="47"/>
        <v>36929.7048</v>
      </c>
      <c r="V419" s="8">
        <f t="shared" si="48"/>
        <v>26146230.998399999</v>
      </c>
    </row>
    <row r="420" spans="1:22" x14ac:dyDescent="0.4">
      <c r="A420" s="22">
        <v>2016</v>
      </c>
      <c r="B420" s="22" t="s">
        <v>49</v>
      </c>
      <c r="C420" s="23">
        <v>1.5</v>
      </c>
      <c r="D420" s="22" t="s">
        <v>79</v>
      </c>
      <c r="E420" s="1" t="s">
        <v>44</v>
      </c>
      <c r="F420" s="1" t="s">
        <v>27</v>
      </c>
      <c r="G420" s="28" t="s">
        <v>82</v>
      </c>
      <c r="H420" s="24">
        <v>52127</v>
      </c>
      <c r="I420" s="1">
        <v>106</v>
      </c>
      <c r="J420" s="17">
        <v>60</v>
      </c>
      <c r="K420" s="24">
        <f t="shared" si="42"/>
        <v>868.7833333333333</v>
      </c>
      <c r="L420" s="18">
        <v>36.4</v>
      </c>
      <c r="M420" s="18">
        <v>5.12</v>
      </c>
      <c r="N420" s="18">
        <v>32.4</v>
      </c>
      <c r="O420" s="19">
        <v>0.54610000000000003</v>
      </c>
      <c r="Q420" s="21">
        <f t="shared" si="43"/>
        <v>474.44257833333336</v>
      </c>
      <c r="R420" s="7">
        <f t="shared" si="44"/>
        <v>1897422.7999999998</v>
      </c>
      <c r="S420" s="8">
        <f t="shared" si="45"/>
        <v>266890.23999999999</v>
      </c>
      <c r="T420" s="8">
        <f t="shared" si="46"/>
        <v>1688914.7999999998</v>
      </c>
      <c r="U420" s="8">
        <f t="shared" si="47"/>
        <v>28466.554700000001</v>
      </c>
      <c r="V420" s="8">
        <f t="shared" si="48"/>
        <v>24731268.280781668</v>
      </c>
    </row>
    <row r="421" spans="1:22" x14ac:dyDescent="0.4">
      <c r="A421" s="22">
        <v>2016</v>
      </c>
      <c r="B421" s="22" t="s">
        <v>21</v>
      </c>
      <c r="C421" s="23">
        <v>2.5</v>
      </c>
      <c r="D421" s="22" t="s">
        <v>79</v>
      </c>
      <c r="E421" s="1" t="s">
        <v>44</v>
      </c>
      <c r="F421" s="1" t="s">
        <v>46</v>
      </c>
      <c r="G421" s="28" t="s">
        <v>74</v>
      </c>
      <c r="H421" s="24">
        <v>399813</v>
      </c>
      <c r="I421" s="1">
        <v>795</v>
      </c>
      <c r="J421" s="17">
        <v>199.6</v>
      </c>
      <c r="K421" s="24">
        <f t="shared" si="42"/>
        <v>2003.0711422845693</v>
      </c>
      <c r="L421" s="18">
        <v>36.5</v>
      </c>
      <c r="M421" s="18">
        <v>4.21</v>
      </c>
      <c r="N421" s="18">
        <v>28.1</v>
      </c>
      <c r="O421" s="19">
        <v>0.56640000000000001</v>
      </c>
      <c r="Q421" s="21">
        <f t="shared" si="43"/>
        <v>1134.5394949899799</v>
      </c>
      <c r="R421" s="7">
        <f t="shared" si="44"/>
        <v>14593174.5</v>
      </c>
      <c r="S421" s="8">
        <f t="shared" si="45"/>
        <v>1683212.73</v>
      </c>
      <c r="T421" s="8">
        <f t="shared" si="46"/>
        <v>11234745.300000001</v>
      </c>
      <c r="U421" s="8">
        <f t="shared" si="47"/>
        <v>226454.08319999999</v>
      </c>
      <c r="V421" s="8">
        <f t="shared" si="48"/>
        <v>453603639.11042881</v>
      </c>
    </row>
    <row r="422" spans="1:22" x14ac:dyDescent="0.4">
      <c r="A422" s="22">
        <v>2016</v>
      </c>
      <c r="B422" s="22" t="s">
        <v>21</v>
      </c>
      <c r="D422" s="22" t="s">
        <v>79</v>
      </c>
      <c r="E422" s="1" t="s">
        <v>44</v>
      </c>
      <c r="F422" s="1" t="s">
        <v>46</v>
      </c>
      <c r="G422" s="28" t="s">
        <v>74</v>
      </c>
      <c r="H422" s="24">
        <v>165625</v>
      </c>
      <c r="I422" s="1">
        <v>329</v>
      </c>
      <c r="J422" s="17">
        <v>91</v>
      </c>
      <c r="K422" s="24">
        <f t="shared" si="42"/>
        <v>1820.0549450549452</v>
      </c>
      <c r="L422" s="18">
        <v>35.71</v>
      </c>
      <c r="M422" s="18">
        <v>4.6900000000000004</v>
      </c>
      <c r="N422" s="18">
        <v>28.39</v>
      </c>
      <c r="O422" s="19">
        <v>0.55924200000000002</v>
      </c>
      <c r="Q422" s="21">
        <f t="shared" si="43"/>
        <v>1017.8511675824176</v>
      </c>
      <c r="R422" s="7">
        <f t="shared" si="44"/>
        <v>5914468.75</v>
      </c>
      <c r="S422" s="8">
        <f t="shared" si="45"/>
        <v>776781.25000000012</v>
      </c>
      <c r="T422" s="8">
        <f t="shared" si="46"/>
        <v>4702093.75</v>
      </c>
      <c r="U422" s="8">
        <f t="shared" si="47"/>
        <v>92624.456250000003</v>
      </c>
      <c r="V422" s="8">
        <f t="shared" si="48"/>
        <v>168581599.63083792</v>
      </c>
    </row>
    <row r="423" spans="1:22" x14ac:dyDescent="0.4">
      <c r="A423" s="22">
        <v>2016</v>
      </c>
      <c r="B423" s="22" t="s">
        <v>41</v>
      </c>
      <c r="D423" s="22" t="s">
        <v>79</v>
      </c>
      <c r="E423" s="1" t="s">
        <v>44</v>
      </c>
      <c r="F423" s="1" t="s">
        <v>46</v>
      </c>
      <c r="G423" s="28" t="s">
        <v>74</v>
      </c>
      <c r="H423" s="24">
        <v>186861</v>
      </c>
      <c r="I423" s="1">
        <v>383</v>
      </c>
      <c r="J423" s="17">
        <v>109</v>
      </c>
      <c r="K423" s="24">
        <f t="shared" si="42"/>
        <v>1714.3211009174313</v>
      </c>
      <c r="L423" s="18">
        <v>35.81</v>
      </c>
      <c r="M423" s="18">
        <v>3.82</v>
      </c>
      <c r="N423" s="18">
        <v>27.33</v>
      </c>
      <c r="O423" s="19">
        <v>0.55049999999999999</v>
      </c>
      <c r="Q423" s="21">
        <f t="shared" si="43"/>
        <v>943.73376605504586</v>
      </c>
      <c r="R423" s="7">
        <f t="shared" si="44"/>
        <v>6691492.4100000001</v>
      </c>
      <c r="S423" s="8">
        <f t="shared" si="45"/>
        <v>713809.02</v>
      </c>
      <c r="T423" s="8">
        <f t="shared" si="46"/>
        <v>5106911.13</v>
      </c>
      <c r="U423" s="8">
        <f t="shared" si="47"/>
        <v>102866.98050000001</v>
      </c>
      <c r="V423" s="8">
        <f t="shared" si="48"/>
        <v>176347035.25881192</v>
      </c>
    </row>
    <row r="424" spans="1:22" x14ac:dyDescent="0.4">
      <c r="A424" s="22">
        <v>2016</v>
      </c>
      <c r="B424" s="22" t="s">
        <v>41</v>
      </c>
      <c r="C424" s="23">
        <v>5</v>
      </c>
      <c r="D424" s="22" t="s">
        <v>79</v>
      </c>
      <c r="E424" s="1" t="s">
        <v>44</v>
      </c>
      <c r="F424" s="1" t="s">
        <v>46</v>
      </c>
      <c r="G424" s="28" t="s">
        <v>74</v>
      </c>
      <c r="H424" s="24">
        <v>41694</v>
      </c>
      <c r="I424" s="1">
        <v>86</v>
      </c>
      <c r="J424" s="17">
        <v>25</v>
      </c>
      <c r="K424" s="24">
        <f t="shared" si="42"/>
        <v>1667.76</v>
      </c>
      <c r="L424" s="18">
        <v>35.6</v>
      </c>
      <c r="M424" s="18">
        <v>3</v>
      </c>
      <c r="N424" s="18">
        <v>27.2</v>
      </c>
      <c r="O424" s="19">
        <v>0.46310000000000001</v>
      </c>
      <c r="Q424" s="21">
        <f t="shared" si="43"/>
        <v>772.33965599999999</v>
      </c>
      <c r="R424" s="7">
        <f t="shared" si="44"/>
        <v>1484306.4000000001</v>
      </c>
      <c r="S424" s="8">
        <f t="shared" si="45"/>
        <v>125082</v>
      </c>
      <c r="T424" s="8">
        <f t="shared" si="46"/>
        <v>1134076.8</v>
      </c>
      <c r="U424" s="8">
        <f t="shared" si="47"/>
        <v>19308.491399999999</v>
      </c>
      <c r="V424" s="8">
        <f t="shared" si="48"/>
        <v>32201929.617263999</v>
      </c>
    </row>
    <row r="425" spans="1:22" x14ac:dyDescent="0.4">
      <c r="A425" s="22">
        <v>2016</v>
      </c>
      <c r="B425" s="22" t="s">
        <v>21</v>
      </c>
      <c r="C425" s="23">
        <v>3</v>
      </c>
      <c r="D425" s="22" t="s">
        <v>79</v>
      </c>
      <c r="E425" s="1" t="s">
        <v>44</v>
      </c>
      <c r="F425" s="1" t="s">
        <v>46</v>
      </c>
      <c r="G425" s="28" t="s">
        <v>74</v>
      </c>
      <c r="H425" s="24">
        <v>83282</v>
      </c>
      <c r="I425" s="1">
        <v>167</v>
      </c>
      <c r="J425" s="17">
        <v>50</v>
      </c>
      <c r="K425" s="24">
        <f t="shared" si="42"/>
        <v>1665.64</v>
      </c>
      <c r="L425" s="18">
        <v>35.9</v>
      </c>
      <c r="M425" s="18">
        <v>4.41</v>
      </c>
      <c r="N425" s="18">
        <v>28.1</v>
      </c>
      <c r="O425" s="19">
        <v>0.55649999999999999</v>
      </c>
      <c r="Q425" s="21">
        <f t="shared" si="43"/>
        <v>926.92865999999992</v>
      </c>
      <c r="R425" s="7">
        <f t="shared" si="44"/>
        <v>2989823.8</v>
      </c>
      <c r="S425" s="8">
        <f t="shared" si="45"/>
        <v>367273.62</v>
      </c>
      <c r="T425" s="8">
        <f t="shared" si="46"/>
        <v>2340224.2000000002</v>
      </c>
      <c r="U425" s="8">
        <f t="shared" si="47"/>
        <v>46346.432999999997</v>
      </c>
      <c r="V425" s="8">
        <f t="shared" si="48"/>
        <v>77196472.66212</v>
      </c>
    </row>
    <row r="426" spans="1:22" x14ac:dyDescent="0.4">
      <c r="A426" s="30">
        <v>2016</v>
      </c>
      <c r="B426" s="30" t="s">
        <v>41</v>
      </c>
      <c r="C426" s="23">
        <v>2.5</v>
      </c>
      <c r="D426" s="22" t="s">
        <v>79</v>
      </c>
      <c r="E426" s="1" t="s">
        <v>44</v>
      </c>
      <c r="F426" s="1" t="s">
        <v>46</v>
      </c>
      <c r="G426" s="28" t="s">
        <v>82</v>
      </c>
      <c r="H426" s="24">
        <v>73115</v>
      </c>
      <c r="I426" s="1">
        <v>149</v>
      </c>
      <c r="J426" s="17">
        <v>38</v>
      </c>
      <c r="K426" s="24">
        <f t="shared" si="42"/>
        <v>1924.078947368421</v>
      </c>
      <c r="L426" s="18">
        <v>36.200000000000003</v>
      </c>
      <c r="M426" s="18">
        <v>4.16</v>
      </c>
      <c r="N426" s="18">
        <v>30.1</v>
      </c>
      <c r="O426" s="19">
        <v>0.56030000000000002</v>
      </c>
      <c r="Q426" s="21">
        <f t="shared" si="43"/>
        <v>1078.0614342105264</v>
      </c>
      <c r="R426" s="7">
        <f t="shared" si="44"/>
        <v>2646763</v>
      </c>
      <c r="S426" s="8">
        <f t="shared" si="45"/>
        <v>304158.40000000002</v>
      </c>
      <c r="T426" s="8">
        <f t="shared" si="46"/>
        <v>2200761.5</v>
      </c>
      <c r="U426" s="8">
        <f t="shared" si="47"/>
        <v>40966.334500000004</v>
      </c>
      <c r="V426" s="8">
        <f t="shared" si="48"/>
        <v>78822461.762302637</v>
      </c>
    </row>
    <row r="427" spans="1:22" x14ac:dyDescent="0.4">
      <c r="A427" s="30">
        <v>2016</v>
      </c>
      <c r="B427" s="30" t="s">
        <v>41</v>
      </c>
      <c r="C427" s="23">
        <v>5.3</v>
      </c>
      <c r="D427" s="22" t="s">
        <v>79</v>
      </c>
      <c r="E427" s="1" t="s">
        <v>44</v>
      </c>
      <c r="F427" s="1" t="s">
        <v>46</v>
      </c>
      <c r="G427" s="28" t="s">
        <v>82</v>
      </c>
      <c r="H427" s="24">
        <v>97416</v>
      </c>
      <c r="I427" s="1">
        <v>198</v>
      </c>
      <c r="J427" s="17">
        <v>75</v>
      </c>
      <c r="K427" s="24">
        <f t="shared" si="42"/>
        <v>1298.8800000000001</v>
      </c>
      <c r="L427" s="18">
        <v>35.6</v>
      </c>
      <c r="M427" s="18">
        <v>4.5</v>
      </c>
      <c r="N427" s="18">
        <v>30.5</v>
      </c>
      <c r="O427" s="19">
        <v>0.55030000000000001</v>
      </c>
      <c r="Q427" s="21">
        <f t="shared" si="43"/>
        <v>714.77366399999994</v>
      </c>
      <c r="R427" s="7">
        <f t="shared" si="44"/>
        <v>3468009.6</v>
      </c>
      <c r="S427" s="8">
        <f t="shared" si="45"/>
        <v>438372</v>
      </c>
      <c r="T427" s="8">
        <f t="shared" si="46"/>
        <v>2971188</v>
      </c>
      <c r="U427" s="8">
        <f t="shared" si="47"/>
        <v>53608.024799999999</v>
      </c>
      <c r="V427" s="8">
        <f t="shared" si="48"/>
        <v>69630391.252223998</v>
      </c>
    </row>
    <row r="428" spans="1:22" x14ac:dyDescent="0.4">
      <c r="A428" s="22">
        <v>2016</v>
      </c>
      <c r="B428" s="22" t="s">
        <v>49</v>
      </c>
      <c r="C428" s="23">
        <v>1.4</v>
      </c>
      <c r="D428" s="22" t="s">
        <v>79</v>
      </c>
      <c r="E428" s="1" t="s">
        <v>44</v>
      </c>
      <c r="F428" s="1" t="s">
        <v>46</v>
      </c>
      <c r="G428" s="28" t="s">
        <v>82</v>
      </c>
      <c r="H428" s="24">
        <v>113367</v>
      </c>
      <c r="I428" s="1">
        <v>229</v>
      </c>
      <c r="J428" s="17">
        <v>93</v>
      </c>
      <c r="K428" s="24">
        <f t="shared" si="42"/>
        <v>1219</v>
      </c>
      <c r="L428" s="18">
        <v>36.4</v>
      </c>
      <c r="M428" s="18">
        <v>4.7300000000000004</v>
      </c>
      <c r="N428" s="18">
        <v>32.299999999999997</v>
      </c>
      <c r="O428" s="19">
        <v>0.55659999999999998</v>
      </c>
      <c r="Q428" s="21">
        <f t="shared" si="43"/>
        <v>678.4953999999999</v>
      </c>
      <c r="R428" s="7">
        <f t="shared" si="44"/>
        <v>4126558.8</v>
      </c>
      <c r="S428" s="8">
        <f t="shared" si="45"/>
        <v>536225.91</v>
      </c>
      <c r="T428" s="8">
        <f t="shared" si="46"/>
        <v>3661754.0999999996</v>
      </c>
      <c r="U428" s="8">
        <f t="shared" si="47"/>
        <v>63100.072199999995</v>
      </c>
      <c r="V428" s="8">
        <f t="shared" si="48"/>
        <v>76918988.011799991</v>
      </c>
    </row>
    <row r="429" spans="1:22" x14ac:dyDescent="0.4">
      <c r="A429" s="22">
        <v>2016</v>
      </c>
      <c r="B429" s="22" t="s">
        <v>41</v>
      </c>
      <c r="D429" s="22" t="s">
        <v>79</v>
      </c>
      <c r="E429" s="1" t="s">
        <v>44</v>
      </c>
      <c r="F429" s="1" t="s">
        <v>46</v>
      </c>
      <c r="G429" s="28" t="s">
        <v>74</v>
      </c>
      <c r="H429" s="24">
        <v>201935</v>
      </c>
      <c r="I429" s="1">
        <v>400</v>
      </c>
      <c r="J429" s="17">
        <v>127</v>
      </c>
      <c r="K429" s="24">
        <f t="shared" si="42"/>
        <v>1590.0393700787401</v>
      </c>
      <c r="L429" s="18">
        <v>35.869999999999997</v>
      </c>
      <c r="M429" s="18">
        <v>4.1399999999999997</v>
      </c>
      <c r="N429" s="18">
        <v>27.52</v>
      </c>
      <c r="O429" s="19">
        <v>0.55500000000000005</v>
      </c>
      <c r="Q429" s="21">
        <f t="shared" si="43"/>
        <v>882.47185039370083</v>
      </c>
      <c r="R429" s="7">
        <f t="shared" si="44"/>
        <v>7243408.4499999993</v>
      </c>
      <c r="S429" s="8">
        <f t="shared" si="45"/>
        <v>836010.89999999991</v>
      </c>
      <c r="T429" s="8">
        <f t="shared" si="46"/>
        <v>5557251.2000000002</v>
      </c>
      <c r="U429" s="8">
        <f t="shared" si="47"/>
        <v>112073.925</v>
      </c>
      <c r="V429" s="8">
        <f t="shared" si="48"/>
        <v>178201953.10925198</v>
      </c>
    </row>
    <row r="430" spans="1:22" x14ac:dyDescent="0.4">
      <c r="A430" s="22">
        <v>2016</v>
      </c>
      <c r="B430" s="22" t="s">
        <v>41</v>
      </c>
      <c r="C430" s="23">
        <v>2.9</v>
      </c>
      <c r="D430" s="22" t="s">
        <v>79</v>
      </c>
      <c r="E430" s="1" t="s">
        <v>44</v>
      </c>
      <c r="F430" s="1" t="s">
        <v>46</v>
      </c>
      <c r="G430" s="28" t="s">
        <v>74</v>
      </c>
      <c r="H430" s="24">
        <v>92603</v>
      </c>
      <c r="I430" s="1">
        <v>183</v>
      </c>
      <c r="J430" s="17">
        <v>60</v>
      </c>
      <c r="K430" s="24">
        <f t="shared" si="42"/>
        <v>1543.3833333333334</v>
      </c>
      <c r="L430" s="18">
        <v>36.1</v>
      </c>
      <c r="M430" s="18">
        <v>4.42</v>
      </c>
      <c r="N430" s="18">
        <v>28.4</v>
      </c>
      <c r="O430" s="19">
        <v>0.56220000000000003</v>
      </c>
      <c r="Q430" s="21">
        <f t="shared" si="43"/>
        <v>867.69011</v>
      </c>
      <c r="R430" s="7">
        <f t="shared" si="44"/>
        <v>3342968.3000000003</v>
      </c>
      <c r="S430" s="8">
        <f t="shared" si="45"/>
        <v>409305.26</v>
      </c>
      <c r="T430" s="8">
        <f t="shared" si="46"/>
        <v>2629925.1999999997</v>
      </c>
      <c r="U430" s="8">
        <f t="shared" si="47"/>
        <v>52061.406600000002</v>
      </c>
      <c r="V430" s="8">
        <f t="shared" si="48"/>
        <v>80350707.256329998</v>
      </c>
    </row>
    <row r="431" spans="1:22" x14ac:dyDescent="0.4">
      <c r="A431" s="22">
        <v>2016</v>
      </c>
      <c r="B431" s="22" t="s">
        <v>21</v>
      </c>
      <c r="C431" s="23">
        <v>3</v>
      </c>
      <c r="D431" s="22" t="s">
        <v>79</v>
      </c>
      <c r="E431" s="1" t="s">
        <v>44</v>
      </c>
      <c r="F431" s="1" t="s">
        <v>46</v>
      </c>
      <c r="G431" s="28" t="s">
        <v>83</v>
      </c>
      <c r="H431" s="24">
        <v>49779</v>
      </c>
      <c r="I431" s="1">
        <v>100</v>
      </c>
      <c r="J431" s="17">
        <v>30</v>
      </c>
      <c r="K431" s="24">
        <f t="shared" si="42"/>
        <v>1659.3</v>
      </c>
      <c r="L431" s="18">
        <v>36</v>
      </c>
      <c r="M431" s="18">
        <v>4.55</v>
      </c>
      <c r="N431" s="18">
        <v>31.3</v>
      </c>
      <c r="O431" s="19">
        <v>0.56289999999999996</v>
      </c>
      <c r="Q431" s="21">
        <f t="shared" si="43"/>
        <v>934.01996999999994</v>
      </c>
      <c r="R431" s="7">
        <f t="shared" si="44"/>
        <v>1792044</v>
      </c>
      <c r="S431" s="8">
        <f t="shared" si="45"/>
        <v>226494.44999999998</v>
      </c>
      <c r="T431" s="8">
        <f t="shared" si="46"/>
        <v>1558082.7</v>
      </c>
      <c r="U431" s="8">
        <f t="shared" si="47"/>
        <v>28020.599099999999</v>
      </c>
      <c r="V431" s="8">
        <f t="shared" si="48"/>
        <v>46494580.086629994</v>
      </c>
    </row>
    <row r="432" spans="1:22" x14ac:dyDescent="0.4">
      <c r="A432" s="22">
        <v>2016</v>
      </c>
      <c r="B432" s="22" t="s">
        <v>41</v>
      </c>
      <c r="D432" s="22" t="s">
        <v>79</v>
      </c>
      <c r="E432" s="1" t="s">
        <v>44</v>
      </c>
      <c r="F432" s="1" t="s">
        <v>46</v>
      </c>
      <c r="G432" s="28" t="s">
        <v>83</v>
      </c>
      <c r="H432" s="24">
        <v>164745</v>
      </c>
      <c r="I432" s="1">
        <v>340</v>
      </c>
      <c r="J432" s="17">
        <v>100</v>
      </c>
      <c r="K432" s="24">
        <f t="shared" si="42"/>
        <v>1647.45</v>
      </c>
      <c r="L432" s="18">
        <v>37</v>
      </c>
      <c r="M432" s="18">
        <v>4.66</v>
      </c>
      <c r="N432" s="18">
        <v>33.1</v>
      </c>
      <c r="O432" s="19">
        <v>0.57589999999999997</v>
      </c>
      <c r="Q432" s="21">
        <f t="shared" si="43"/>
        <v>948.76645499999995</v>
      </c>
      <c r="R432" s="7">
        <f t="shared" si="44"/>
        <v>6095565</v>
      </c>
      <c r="S432" s="8">
        <f t="shared" si="45"/>
        <v>767711.70000000007</v>
      </c>
      <c r="T432" s="8">
        <f t="shared" si="46"/>
        <v>5453059.5</v>
      </c>
      <c r="U432" s="8">
        <f t="shared" si="47"/>
        <v>94876.645499999999</v>
      </c>
      <c r="V432" s="8">
        <f t="shared" si="48"/>
        <v>156304529.628975</v>
      </c>
    </row>
    <row r="433" spans="1:22" x14ac:dyDescent="0.4">
      <c r="A433" s="22">
        <v>2016</v>
      </c>
      <c r="B433" s="22" t="s">
        <v>41</v>
      </c>
      <c r="C433" s="23">
        <v>2.9</v>
      </c>
      <c r="D433" s="22" t="s">
        <v>79</v>
      </c>
      <c r="E433" s="1" t="s">
        <v>44</v>
      </c>
      <c r="F433" s="1" t="s">
        <v>46</v>
      </c>
      <c r="G433" s="28" t="s">
        <v>84</v>
      </c>
      <c r="H433" s="24">
        <v>193987</v>
      </c>
      <c r="I433" s="1">
        <v>391</v>
      </c>
      <c r="J433" s="17">
        <v>120</v>
      </c>
      <c r="K433" s="24">
        <f t="shared" si="42"/>
        <v>1616.5583333333334</v>
      </c>
      <c r="L433" s="18">
        <v>37.1</v>
      </c>
      <c r="M433" s="18">
        <v>4.1399999999999997</v>
      </c>
      <c r="N433" s="18">
        <v>31.5</v>
      </c>
      <c r="O433" s="19">
        <v>0.56059999999999999</v>
      </c>
      <c r="Q433" s="21">
        <f t="shared" si="43"/>
        <v>906.2426016666667</v>
      </c>
      <c r="R433" s="7">
        <f t="shared" si="44"/>
        <v>7196917.7000000002</v>
      </c>
      <c r="S433" s="8">
        <f t="shared" si="45"/>
        <v>803106.17999999993</v>
      </c>
      <c r="T433" s="8">
        <f t="shared" si="46"/>
        <v>6110590.5</v>
      </c>
      <c r="U433" s="8">
        <f t="shared" si="47"/>
        <v>108749.1122</v>
      </c>
      <c r="V433" s="8">
        <f t="shared" si="48"/>
        <v>175799283.56951168</v>
      </c>
    </row>
    <row r="434" spans="1:22" x14ac:dyDescent="0.4">
      <c r="A434" s="22">
        <v>2016</v>
      </c>
      <c r="B434" s="22" t="s">
        <v>21</v>
      </c>
      <c r="C434" s="23">
        <v>3.26</v>
      </c>
      <c r="D434" s="22" t="s">
        <v>79</v>
      </c>
      <c r="E434" s="1" t="s">
        <v>44</v>
      </c>
      <c r="F434" s="1" t="s">
        <v>46</v>
      </c>
      <c r="G434" s="28" t="s">
        <v>84</v>
      </c>
      <c r="H434" s="24">
        <v>199931</v>
      </c>
      <c r="I434" s="1">
        <v>406</v>
      </c>
      <c r="J434" s="17">
        <v>130</v>
      </c>
      <c r="K434" s="24">
        <f t="shared" si="42"/>
        <v>1537.9307692307693</v>
      </c>
      <c r="L434" s="18">
        <v>37.6</v>
      </c>
      <c r="M434" s="18">
        <v>3.42</v>
      </c>
      <c r="N434" s="18">
        <v>32</v>
      </c>
      <c r="O434" s="19">
        <v>0.54569999999999996</v>
      </c>
      <c r="Q434" s="21">
        <f t="shared" si="43"/>
        <v>839.24882076923075</v>
      </c>
      <c r="R434" s="7">
        <f t="shared" si="44"/>
        <v>7517405.6000000006</v>
      </c>
      <c r="S434" s="8">
        <f t="shared" si="45"/>
        <v>683764.02</v>
      </c>
      <c r="T434" s="8">
        <f t="shared" si="46"/>
        <v>6397792</v>
      </c>
      <c r="U434" s="8">
        <f t="shared" si="47"/>
        <v>109102.34669999999</v>
      </c>
      <c r="V434" s="8">
        <f t="shared" si="48"/>
        <v>167791855.98521307</v>
      </c>
    </row>
    <row r="435" spans="1:22" x14ac:dyDescent="0.4">
      <c r="A435" s="22">
        <v>2016</v>
      </c>
      <c r="B435" s="22" t="s">
        <v>21</v>
      </c>
      <c r="C435" s="23">
        <v>2.2000000000000002</v>
      </c>
      <c r="D435" s="22" t="s">
        <v>79</v>
      </c>
      <c r="E435" s="1" t="s">
        <v>44</v>
      </c>
      <c r="F435" s="1" t="s">
        <v>46</v>
      </c>
      <c r="G435" s="28" t="s">
        <v>84</v>
      </c>
      <c r="H435" s="24">
        <v>163093</v>
      </c>
      <c r="I435" s="1">
        <v>343</v>
      </c>
      <c r="J435" s="17">
        <v>150</v>
      </c>
      <c r="K435" s="24">
        <f t="shared" si="42"/>
        <v>1087.2866666666666</v>
      </c>
      <c r="L435" s="18">
        <v>36.08</v>
      </c>
      <c r="M435" s="18">
        <v>4.28</v>
      </c>
      <c r="N435" s="18">
        <v>30.65</v>
      </c>
      <c r="O435" s="19">
        <v>0.55779999999999996</v>
      </c>
      <c r="Q435" s="21">
        <f t="shared" si="43"/>
        <v>606.4885026666667</v>
      </c>
      <c r="R435" s="7">
        <f t="shared" si="44"/>
        <v>5884395.4399999995</v>
      </c>
      <c r="S435" s="8">
        <f t="shared" si="45"/>
        <v>698038.04</v>
      </c>
      <c r="T435" s="8">
        <f t="shared" si="46"/>
        <v>4998800.45</v>
      </c>
      <c r="U435" s="8">
        <f t="shared" si="47"/>
        <v>90973.275399999999</v>
      </c>
      <c r="V435" s="8">
        <f t="shared" si="48"/>
        <v>98914029.365414679</v>
      </c>
    </row>
    <row r="436" spans="1:22" x14ac:dyDescent="0.4">
      <c r="A436" s="30">
        <v>2016</v>
      </c>
      <c r="B436" s="30" t="s">
        <v>21</v>
      </c>
      <c r="D436" s="22" t="s">
        <v>79</v>
      </c>
      <c r="E436" s="1" t="s">
        <v>44</v>
      </c>
      <c r="F436" s="1" t="s">
        <v>48</v>
      </c>
      <c r="G436" s="28" t="s">
        <v>84</v>
      </c>
      <c r="H436" s="24">
        <v>303635</v>
      </c>
      <c r="I436" s="1">
        <v>602</v>
      </c>
      <c r="J436" s="17">
        <v>172</v>
      </c>
      <c r="K436" s="24">
        <f t="shared" si="42"/>
        <v>1765.3197674418604</v>
      </c>
      <c r="L436" s="18">
        <v>35.9</v>
      </c>
      <c r="M436" s="18">
        <v>3.75</v>
      </c>
      <c r="N436" s="18">
        <v>28.8</v>
      </c>
      <c r="O436" s="19">
        <v>0.55769999999999997</v>
      </c>
      <c r="Q436" s="21">
        <f t="shared" si="43"/>
        <v>984.51883430232556</v>
      </c>
      <c r="R436" s="7">
        <f t="shared" si="44"/>
        <v>10900496.5</v>
      </c>
      <c r="S436" s="8">
        <f t="shared" si="45"/>
        <v>1138631.25</v>
      </c>
      <c r="T436" s="8">
        <f t="shared" si="46"/>
        <v>8744688</v>
      </c>
      <c r="U436" s="8">
        <f t="shared" si="47"/>
        <v>169337.2395</v>
      </c>
      <c r="V436" s="8">
        <f t="shared" si="48"/>
        <v>298934376.25338662</v>
      </c>
    </row>
    <row r="437" spans="1:22" x14ac:dyDescent="0.4">
      <c r="A437" s="30">
        <v>2016</v>
      </c>
      <c r="B437" s="30" t="s">
        <v>21</v>
      </c>
      <c r="D437" s="22" t="s">
        <v>79</v>
      </c>
      <c r="E437" s="1" t="s">
        <v>44</v>
      </c>
      <c r="F437" s="1" t="s">
        <v>48</v>
      </c>
      <c r="G437" s="28" t="s">
        <v>84</v>
      </c>
      <c r="H437" s="24">
        <v>161541</v>
      </c>
      <c r="I437" s="1">
        <v>326</v>
      </c>
      <c r="J437" s="17">
        <v>125</v>
      </c>
      <c r="K437" s="24">
        <f t="shared" si="42"/>
        <v>1292.328</v>
      </c>
      <c r="L437" s="18">
        <v>36.799999999999997</v>
      </c>
      <c r="M437" s="18">
        <v>3.24</v>
      </c>
      <c r="N437" s="18">
        <v>30.1</v>
      </c>
      <c r="O437" s="19">
        <v>0.54339999999999999</v>
      </c>
      <c r="Q437" s="21">
        <f t="shared" si="43"/>
        <v>702.25103520000005</v>
      </c>
      <c r="R437" s="7">
        <f t="shared" si="44"/>
        <v>5944708.7999999998</v>
      </c>
      <c r="S437" s="8">
        <f t="shared" si="45"/>
        <v>523392.84</v>
      </c>
      <c r="T437" s="8">
        <f t="shared" si="46"/>
        <v>4862384.1000000006</v>
      </c>
      <c r="U437" s="8">
        <f t="shared" si="47"/>
        <v>87781.379400000005</v>
      </c>
      <c r="V437" s="8">
        <f t="shared" si="48"/>
        <v>113442334.47724321</v>
      </c>
    </row>
    <row r="438" spans="1:22" x14ac:dyDescent="0.4">
      <c r="A438" s="30">
        <v>2016</v>
      </c>
      <c r="B438" s="30" t="s">
        <v>41</v>
      </c>
      <c r="D438" s="22" t="s">
        <v>79</v>
      </c>
      <c r="E438" s="1" t="s">
        <v>44</v>
      </c>
      <c r="F438" s="1" t="s">
        <v>48</v>
      </c>
      <c r="G438" s="28" t="s">
        <v>84</v>
      </c>
      <c r="H438" s="24">
        <v>114361</v>
      </c>
      <c r="I438" s="1">
        <v>229</v>
      </c>
      <c r="J438" s="17">
        <v>120</v>
      </c>
      <c r="K438" s="24">
        <f t="shared" si="42"/>
        <v>953.00833333333333</v>
      </c>
      <c r="L438" s="18">
        <v>37.1</v>
      </c>
      <c r="M438" s="18">
        <v>4.42</v>
      </c>
      <c r="N438" s="18">
        <v>30.5</v>
      </c>
      <c r="O438" s="19">
        <v>0.56430000000000002</v>
      </c>
      <c r="Q438" s="21">
        <f t="shared" si="43"/>
        <v>537.78260250000005</v>
      </c>
      <c r="R438" s="7">
        <f t="shared" si="44"/>
        <v>4242793.1000000006</v>
      </c>
      <c r="S438" s="8">
        <f t="shared" si="45"/>
        <v>505475.62</v>
      </c>
      <c r="T438" s="8">
        <f t="shared" si="46"/>
        <v>3488010.5</v>
      </c>
      <c r="U438" s="8">
        <f t="shared" si="47"/>
        <v>64533.912300000004</v>
      </c>
      <c r="V438" s="8">
        <f t="shared" si="48"/>
        <v>61501356.204502508</v>
      </c>
    </row>
    <row r="439" spans="1:22" x14ac:dyDescent="0.4">
      <c r="A439" s="30">
        <v>2016</v>
      </c>
      <c r="B439" s="30" t="s">
        <v>41</v>
      </c>
      <c r="D439" s="22" t="s">
        <v>79</v>
      </c>
      <c r="E439" s="1" t="s">
        <v>44</v>
      </c>
      <c r="F439" s="1" t="s">
        <v>48</v>
      </c>
      <c r="G439" s="28" t="s">
        <v>84</v>
      </c>
      <c r="H439" s="24">
        <v>101044</v>
      </c>
      <c r="I439" s="1">
        <v>201</v>
      </c>
      <c r="J439" s="17">
        <v>130</v>
      </c>
      <c r="K439" s="24">
        <f t="shared" si="42"/>
        <v>777.26153846153841</v>
      </c>
      <c r="L439" s="18">
        <v>35.6</v>
      </c>
      <c r="M439" s="18">
        <v>3.61</v>
      </c>
      <c r="N439" s="18">
        <v>27.4</v>
      </c>
      <c r="O439" s="19">
        <v>0.54790000000000005</v>
      </c>
      <c r="Q439" s="21">
        <f t="shared" si="43"/>
        <v>425.86159692307695</v>
      </c>
      <c r="R439" s="7">
        <f t="shared" si="44"/>
        <v>3597166.4000000004</v>
      </c>
      <c r="S439" s="8">
        <f t="shared" si="45"/>
        <v>364768.83999999997</v>
      </c>
      <c r="T439" s="8">
        <f t="shared" si="46"/>
        <v>2768605.5999999996</v>
      </c>
      <c r="U439" s="8">
        <f t="shared" si="47"/>
        <v>55362.007600000004</v>
      </c>
      <c r="V439" s="8">
        <f t="shared" si="48"/>
        <v>43030759.19949539</v>
      </c>
    </row>
    <row r="440" spans="1:22" x14ac:dyDescent="0.4">
      <c r="A440" s="22">
        <v>2016</v>
      </c>
      <c r="B440" s="22" t="s">
        <v>41</v>
      </c>
      <c r="C440" s="23">
        <v>3</v>
      </c>
      <c r="D440" s="22" t="s">
        <v>79</v>
      </c>
      <c r="E440" s="1" t="s">
        <v>44</v>
      </c>
      <c r="F440" s="1" t="s">
        <v>46</v>
      </c>
      <c r="G440" s="28" t="s">
        <v>83</v>
      </c>
      <c r="H440" s="24">
        <v>98634</v>
      </c>
      <c r="I440" s="1">
        <v>201</v>
      </c>
      <c r="J440" s="17">
        <v>60</v>
      </c>
      <c r="K440" s="24">
        <f t="shared" si="42"/>
        <v>1643.9</v>
      </c>
      <c r="L440" s="18">
        <v>36.4</v>
      </c>
      <c r="M440" s="18">
        <v>4.54</v>
      </c>
      <c r="N440" s="18">
        <v>32.200000000000003</v>
      </c>
      <c r="O440" s="19">
        <v>0.56230000000000002</v>
      </c>
      <c r="Q440" s="21">
        <f t="shared" si="43"/>
        <v>924.36497000000008</v>
      </c>
      <c r="R440" s="7">
        <f t="shared" si="44"/>
        <v>3590277.5999999996</v>
      </c>
      <c r="S440" s="8">
        <f t="shared" si="45"/>
        <v>447798.36</v>
      </c>
      <c r="T440" s="8">
        <f t="shared" si="46"/>
        <v>3176014.8000000003</v>
      </c>
      <c r="U440" s="8">
        <f t="shared" si="47"/>
        <v>55461.898200000003</v>
      </c>
      <c r="V440" s="8">
        <f t="shared" si="48"/>
        <v>91173814.450980008</v>
      </c>
    </row>
    <row r="441" spans="1:22" x14ac:dyDescent="0.4">
      <c r="A441" s="22">
        <v>2016</v>
      </c>
      <c r="B441" s="22" t="s">
        <v>21</v>
      </c>
      <c r="D441" s="22" t="s">
        <v>79</v>
      </c>
      <c r="E441" s="1" t="s">
        <v>44</v>
      </c>
      <c r="F441" s="1" t="s">
        <v>46</v>
      </c>
      <c r="G441" s="28" t="s">
        <v>74</v>
      </c>
      <c r="H441" s="24">
        <v>132123</v>
      </c>
      <c r="I441" s="1">
        <v>286</v>
      </c>
      <c r="J441" s="17">
        <v>86</v>
      </c>
      <c r="K441" s="24">
        <f t="shared" si="42"/>
        <v>1536.3139534883721</v>
      </c>
      <c r="L441" s="18">
        <v>35.94</v>
      </c>
      <c r="M441" s="18">
        <v>3.71</v>
      </c>
      <c r="N441" s="18">
        <v>27.91</v>
      </c>
      <c r="O441" s="19">
        <v>0.55200000000000005</v>
      </c>
      <c r="Q441" s="21">
        <f t="shared" si="43"/>
        <v>848.04530232558147</v>
      </c>
      <c r="R441" s="7">
        <f t="shared" si="44"/>
        <v>4748500.62</v>
      </c>
      <c r="S441" s="8">
        <f t="shared" si="45"/>
        <v>490176.33</v>
      </c>
      <c r="T441" s="8">
        <f t="shared" si="46"/>
        <v>3687552.93</v>
      </c>
      <c r="U441" s="8">
        <f t="shared" si="47"/>
        <v>72931.896000000008</v>
      </c>
      <c r="V441" s="8">
        <f t="shared" si="48"/>
        <v>112046289.4791628</v>
      </c>
    </row>
    <row r="442" spans="1:22" x14ac:dyDescent="0.4">
      <c r="A442" s="30">
        <v>2016</v>
      </c>
      <c r="B442" s="30" t="s">
        <v>21</v>
      </c>
      <c r="D442" s="22" t="s">
        <v>79</v>
      </c>
      <c r="E442" s="1" t="s">
        <v>44</v>
      </c>
      <c r="F442" s="1" t="s">
        <v>48</v>
      </c>
      <c r="G442" s="28" t="s">
        <v>84</v>
      </c>
      <c r="H442" s="24">
        <v>88379</v>
      </c>
      <c r="I442" s="1">
        <v>176</v>
      </c>
      <c r="J442" s="17">
        <v>100</v>
      </c>
      <c r="K442" s="24">
        <f t="shared" si="42"/>
        <v>883.79</v>
      </c>
      <c r="L442" s="18">
        <v>36.299999999999997</v>
      </c>
      <c r="M442" s="18">
        <v>4</v>
      </c>
      <c r="N442" s="18">
        <v>30.1</v>
      </c>
      <c r="O442" s="19">
        <v>0.56599999999999995</v>
      </c>
      <c r="Q442" s="21">
        <f t="shared" si="43"/>
        <v>500.22513999999995</v>
      </c>
      <c r="R442" s="7">
        <f t="shared" si="44"/>
        <v>3208157.6999999997</v>
      </c>
      <c r="S442" s="8">
        <f t="shared" si="45"/>
        <v>353516</v>
      </c>
      <c r="T442" s="8">
        <f t="shared" si="46"/>
        <v>2660207.9</v>
      </c>
      <c r="U442" s="8">
        <f t="shared" si="47"/>
        <v>50022.513999999996</v>
      </c>
      <c r="V442" s="8">
        <f t="shared" si="48"/>
        <v>44209397.648059994</v>
      </c>
    </row>
    <row r="443" spans="1:22" x14ac:dyDescent="0.4">
      <c r="A443" s="22">
        <v>2016</v>
      </c>
      <c r="B443" s="22" t="s">
        <v>41</v>
      </c>
      <c r="C443" s="23">
        <v>3</v>
      </c>
      <c r="D443" s="22" t="s">
        <v>79</v>
      </c>
      <c r="E443" s="1" t="s">
        <v>44</v>
      </c>
      <c r="F443" s="1" t="s">
        <v>46</v>
      </c>
      <c r="G443" s="28" t="s">
        <v>83</v>
      </c>
      <c r="H443" s="24">
        <v>193984</v>
      </c>
      <c r="I443" s="1">
        <v>394</v>
      </c>
      <c r="J443" s="17">
        <v>120</v>
      </c>
      <c r="K443" s="24">
        <f t="shared" si="42"/>
        <v>1616.5333333333333</v>
      </c>
      <c r="L443" s="18">
        <v>35.729999999999997</v>
      </c>
      <c r="M443" s="18">
        <v>4.59</v>
      </c>
      <c r="N443" s="18">
        <v>31.21</v>
      </c>
      <c r="O443" s="19">
        <v>0.56161000000000005</v>
      </c>
      <c r="Q443" s="21">
        <f t="shared" si="43"/>
        <v>907.86128533333351</v>
      </c>
      <c r="R443" s="7">
        <f t="shared" si="44"/>
        <v>6931048.3199999994</v>
      </c>
      <c r="S443" s="8">
        <f t="shared" si="45"/>
        <v>890386.55999999994</v>
      </c>
      <c r="T443" s="8">
        <f t="shared" si="46"/>
        <v>6054240.6400000006</v>
      </c>
      <c r="U443" s="8">
        <f t="shared" si="47"/>
        <v>108943.35424000002</v>
      </c>
      <c r="V443" s="8">
        <f t="shared" si="48"/>
        <v>176110563.57410136</v>
      </c>
    </row>
    <row r="444" spans="1:22" x14ac:dyDescent="0.4">
      <c r="A444" s="22">
        <v>2016</v>
      </c>
      <c r="B444" s="22" t="s">
        <v>19</v>
      </c>
      <c r="D444" s="22" t="s">
        <v>79</v>
      </c>
      <c r="E444" s="1" t="s">
        <v>44</v>
      </c>
      <c r="F444" s="1" t="s">
        <v>46</v>
      </c>
      <c r="G444" s="28" t="s">
        <v>83</v>
      </c>
      <c r="H444" s="24">
        <v>18206</v>
      </c>
      <c r="I444" s="1">
        <v>37</v>
      </c>
      <c r="J444" s="17">
        <v>64</v>
      </c>
      <c r="K444" s="24">
        <f t="shared" si="42"/>
        <v>284.46875</v>
      </c>
      <c r="L444" s="18">
        <v>33.57</v>
      </c>
      <c r="M444" s="18">
        <v>4.67</v>
      </c>
      <c r="N444" s="18">
        <v>33.57</v>
      </c>
      <c r="O444" s="19">
        <v>0.52329999999999999</v>
      </c>
      <c r="Q444" s="21">
        <f t="shared" si="43"/>
        <v>148.86249687500001</v>
      </c>
      <c r="R444" s="7">
        <f t="shared" si="44"/>
        <v>611175.42000000004</v>
      </c>
      <c r="S444" s="8">
        <f t="shared" si="45"/>
        <v>85022.02</v>
      </c>
      <c r="T444" s="8">
        <f t="shared" si="46"/>
        <v>611175.42000000004</v>
      </c>
      <c r="U444" s="8">
        <f t="shared" si="47"/>
        <v>9527.1998000000003</v>
      </c>
      <c r="V444" s="8">
        <f t="shared" si="48"/>
        <v>2710190.6181062502</v>
      </c>
    </row>
    <row r="445" spans="1:22" x14ac:dyDescent="0.4">
      <c r="A445" s="22">
        <v>2016</v>
      </c>
      <c r="B445" s="22" t="s">
        <v>41</v>
      </c>
      <c r="C445" s="23">
        <v>3</v>
      </c>
      <c r="D445" s="22" t="s">
        <v>79</v>
      </c>
      <c r="E445" s="1" t="s">
        <v>44</v>
      </c>
      <c r="F445" s="1" t="s">
        <v>46</v>
      </c>
      <c r="G445" s="28" t="s">
        <v>83</v>
      </c>
      <c r="H445" s="24">
        <v>193984</v>
      </c>
      <c r="I445" s="1">
        <v>394</v>
      </c>
      <c r="J445" s="17">
        <v>120</v>
      </c>
      <c r="K445" s="24">
        <f t="shared" si="42"/>
        <v>1616.5333333333333</v>
      </c>
      <c r="L445" s="18">
        <v>35.729999999999997</v>
      </c>
      <c r="M445" s="18">
        <v>4.59</v>
      </c>
      <c r="N445" s="18">
        <v>31.21</v>
      </c>
      <c r="O445" s="19">
        <v>0.56159999999999999</v>
      </c>
      <c r="Q445" s="21">
        <f t="shared" si="43"/>
        <v>907.84511999999995</v>
      </c>
      <c r="R445" s="7">
        <f t="shared" si="44"/>
        <v>6931048.3199999994</v>
      </c>
      <c r="S445" s="8">
        <f t="shared" si="45"/>
        <v>890386.55999999994</v>
      </c>
      <c r="T445" s="8">
        <f t="shared" si="46"/>
        <v>6054240.6400000006</v>
      </c>
      <c r="U445" s="8">
        <f t="shared" si="47"/>
        <v>108941.41439999999</v>
      </c>
      <c r="V445" s="8">
        <f t="shared" si="48"/>
        <v>176107427.75807998</v>
      </c>
    </row>
    <row r="446" spans="1:22" x14ac:dyDescent="0.4">
      <c r="A446" s="22">
        <v>2016</v>
      </c>
      <c r="B446" s="22" t="s">
        <v>19</v>
      </c>
      <c r="D446" s="22" t="s">
        <v>79</v>
      </c>
      <c r="E446" s="1" t="s">
        <v>44</v>
      </c>
      <c r="F446" s="1" t="s">
        <v>46</v>
      </c>
      <c r="G446" s="28" t="s">
        <v>82</v>
      </c>
      <c r="H446" s="24">
        <v>27400</v>
      </c>
      <c r="I446" s="1">
        <v>54</v>
      </c>
      <c r="J446" s="17">
        <v>40</v>
      </c>
      <c r="K446" s="24">
        <f t="shared" si="42"/>
        <v>685</v>
      </c>
      <c r="L446" s="18">
        <v>36.700000000000003</v>
      </c>
      <c r="M446" s="18">
        <v>5.0199999999999996</v>
      </c>
      <c r="N446" s="18">
        <v>33.1</v>
      </c>
      <c r="O446" s="19">
        <v>0.52759999999999996</v>
      </c>
      <c r="Q446" s="21">
        <f t="shared" si="43"/>
        <v>361.40599999999995</v>
      </c>
      <c r="R446" s="7">
        <f t="shared" si="44"/>
        <v>1005580.0000000001</v>
      </c>
      <c r="S446" s="8">
        <f t="shared" si="45"/>
        <v>137548</v>
      </c>
      <c r="T446" s="8">
        <f t="shared" si="46"/>
        <v>906940</v>
      </c>
      <c r="U446" s="8">
        <f t="shared" si="47"/>
        <v>14456.239999999998</v>
      </c>
      <c r="V446" s="8">
        <f t="shared" si="48"/>
        <v>9902524.3999999985</v>
      </c>
    </row>
    <row r="447" spans="1:22" x14ac:dyDescent="0.4">
      <c r="A447" s="30">
        <v>2016</v>
      </c>
      <c r="B447" s="30" t="s">
        <v>19</v>
      </c>
      <c r="D447" s="22" t="s">
        <v>79</v>
      </c>
      <c r="E447" s="1" t="s">
        <v>44</v>
      </c>
      <c r="F447" s="1" t="s">
        <v>46</v>
      </c>
      <c r="G447" s="28" t="s">
        <v>82</v>
      </c>
      <c r="H447" s="24">
        <v>68677</v>
      </c>
      <c r="I447" s="1">
        <v>141</v>
      </c>
      <c r="J447" s="17">
        <v>101</v>
      </c>
      <c r="K447" s="24">
        <f t="shared" si="42"/>
        <v>679.97029702970292</v>
      </c>
      <c r="L447" s="18">
        <v>34.619999999999997</v>
      </c>
      <c r="M447" s="18">
        <v>4.3</v>
      </c>
      <c r="N447" s="18">
        <v>30.09</v>
      </c>
      <c r="O447" s="19">
        <v>0.53680000000000005</v>
      </c>
      <c r="Q447" s="21">
        <f t="shared" si="43"/>
        <v>365.00805544554458</v>
      </c>
      <c r="R447" s="7">
        <f t="shared" si="44"/>
        <v>2377597.7399999998</v>
      </c>
      <c r="S447" s="8">
        <f t="shared" si="45"/>
        <v>295311.09999999998</v>
      </c>
      <c r="T447" s="8">
        <f t="shared" si="46"/>
        <v>2066490.93</v>
      </c>
      <c r="U447" s="8">
        <f t="shared" si="47"/>
        <v>36865.813600000001</v>
      </c>
      <c r="V447" s="8">
        <f t="shared" si="48"/>
        <v>25067658.223833665</v>
      </c>
    </row>
    <row r="448" spans="1:22" x14ac:dyDescent="0.4">
      <c r="A448" s="22">
        <v>2016</v>
      </c>
      <c r="B448" s="22" t="s">
        <v>19</v>
      </c>
      <c r="D448" s="22" t="s">
        <v>79</v>
      </c>
      <c r="E448" s="1" t="s">
        <v>44</v>
      </c>
      <c r="F448" s="1" t="s">
        <v>46</v>
      </c>
      <c r="G448" s="28" t="s">
        <v>82</v>
      </c>
      <c r="H448" s="24">
        <v>18063</v>
      </c>
      <c r="I448" s="1">
        <v>36</v>
      </c>
      <c r="J448" s="17">
        <v>27</v>
      </c>
      <c r="K448" s="24">
        <f t="shared" si="42"/>
        <v>669</v>
      </c>
      <c r="L448" s="18">
        <v>35.5</v>
      </c>
      <c r="M448" s="18">
        <v>5.03</v>
      </c>
      <c r="N448" s="18">
        <v>30.8</v>
      </c>
      <c r="O448" s="19">
        <v>0.53049999999999997</v>
      </c>
      <c r="Q448" s="21">
        <f t="shared" si="43"/>
        <v>354.90450000000004</v>
      </c>
      <c r="R448" s="7">
        <f t="shared" si="44"/>
        <v>641236.5</v>
      </c>
      <c r="S448" s="8">
        <f t="shared" si="45"/>
        <v>90856.89</v>
      </c>
      <c r="T448" s="8">
        <f t="shared" si="46"/>
        <v>556340.4</v>
      </c>
      <c r="U448" s="8">
        <f t="shared" si="47"/>
        <v>9582.4215000000004</v>
      </c>
      <c r="V448" s="8">
        <f t="shared" si="48"/>
        <v>6410639.983500001</v>
      </c>
    </row>
    <row r="449" spans="1:22" x14ac:dyDescent="0.4">
      <c r="A449" s="30">
        <v>2016</v>
      </c>
      <c r="B449" s="30" t="s">
        <v>41</v>
      </c>
      <c r="D449" s="22" t="s">
        <v>79</v>
      </c>
      <c r="E449" s="1" t="s">
        <v>44</v>
      </c>
      <c r="F449" s="1" t="s">
        <v>46</v>
      </c>
      <c r="G449" s="28" t="s">
        <v>74</v>
      </c>
      <c r="H449" s="24">
        <v>199044</v>
      </c>
      <c r="I449" s="1">
        <v>400</v>
      </c>
      <c r="J449" s="17">
        <v>140</v>
      </c>
      <c r="K449" s="24">
        <f t="shared" si="42"/>
        <v>1421.7428571428572</v>
      </c>
      <c r="L449" s="18">
        <v>36</v>
      </c>
      <c r="M449" s="18">
        <v>3.53</v>
      </c>
      <c r="N449" s="18">
        <v>27.4</v>
      </c>
      <c r="O449" s="19">
        <v>0.54879999999999995</v>
      </c>
      <c r="Q449" s="21">
        <f t="shared" si="43"/>
        <v>780.25247999999988</v>
      </c>
      <c r="R449" s="7">
        <f t="shared" si="44"/>
        <v>7165584</v>
      </c>
      <c r="S449" s="8">
        <f t="shared" si="45"/>
        <v>702625.32</v>
      </c>
      <c r="T449" s="8">
        <f t="shared" si="46"/>
        <v>5453805.5999999996</v>
      </c>
      <c r="U449" s="8">
        <f t="shared" si="47"/>
        <v>109235.34719999999</v>
      </c>
      <c r="V449" s="8">
        <f t="shared" si="48"/>
        <v>155304574.62911996</v>
      </c>
    </row>
    <row r="450" spans="1:22" x14ac:dyDescent="0.4">
      <c r="A450" s="22">
        <v>2016</v>
      </c>
      <c r="B450" s="22" t="s">
        <v>41</v>
      </c>
      <c r="C450" s="23">
        <v>2.9</v>
      </c>
      <c r="D450" s="22" t="s">
        <v>79</v>
      </c>
      <c r="E450" s="1" t="s">
        <v>44</v>
      </c>
      <c r="F450" s="1" t="s">
        <v>46</v>
      </c>
      <c r="G450" s="28" t="s">
        <v>83</v>
      </c>
      <c r="H450" s="24">
        <v>178670</v>
      </c>
      <c r="I450" s="1">
        <v>362</v>
      </c>
      <c r="J450" s="17">
        <v>120</v>
      </c>
      <c r="K450" s="24">
        <f t="shared" si="42"/>
        <v>1488.9166666666667</v>
      </c>
      <c r="L450" s="18">
        <v>36</v>
      </c>
      <c r="M450" s="18">
        <v>4.43</v>
      </c>
      <c r="N450" s="18">
        <v>31.1</v>
      </c>
      <c r="O450" s="19">
        <v>0.56159999999999999</v>
      </c>
      <c r="Q450" s="21">
        <f t="shared" si="43"/>
        <v>836.17560000000003</v>
      </c>
      <c r="R450" s="7">
        <f t="shared" si="44"/>
        <v>6432120</v>
      </c>
      <c r="S450" s="8">
        <f t="shared" si="45"/>
        <v>791508.1</v>
      </c>
      <c r="T450" s="8">
        <f t="shared" si="46"/>
        <v>5556637</v>
      </c>
      <c r="U450" s="8">
        <f t="shared" si="47"/>
        <v>100341.072</v>
      </c>
      <c r="V450" s="8">
        <f t="shared" si="48"/>
        <v>149399494.45199999</v>
      </c>
    </row>
    <row r="451" spans="1:22" x14ac:dyDescent="0.4">
      <c r="A451" s="22">
        <v>2016</v>
      </c>
      <c r="B451" s="22" t="s">
        <v>41</v>
      </c>
      <c r="C451" s="23">
        <v>2.5</v>
      </c>
      <c r="D451" s="22" t="s">
        <v>79</v>
      </c>
      <c r="E451" s="1" t="s">
        <v>44</v>
      </c>
      <c r="F451" s="1" t="s">
        <v>46</v>
      </c>
      <c r="G451" s="28" t="s">
        <v>83</v>
      </c>
      <c r="H451" s="24">
        <v>357047</v>
      </c>
      <c r="I451" s="1">
        <v>729</v>
      </c>
      <c r="J451" s="17">
        <v>240</v>
      </c>
      <c r="K451" s="24">
        <f t="shared" ref="K451:K514" si="49">IF(J451="",0,H451/J451)</f>
        <v>1487.6958333333334</v>
      </c>
      <c r="L451" s="18">
        <v>35.42</v>
      </c>
      <c r="M451" s="18">
        <v>4.63</v>
      </c>
      <c r="N451" s="18">
        <v>30.89</v>
      </c>
      <c r="O451" s="19">
        <v>0.55469000000000002</v>
      </c>
      <c r="Q451" s="21">
        <f t="shared" ref="Q451:Q514" si="50">IF(J451="",0,O451*H451/J451)</f>
        <v>825.21000179166674</v>
      </c>
      <c r="R451" s="7">
        <f t="shared" ref="R451:R514" si="51">$H451*L451</f>
        <v>12646604.74</v>
      </c>
      <c r="S451" s="8">
        <f t="shared" ref="S451:S514" si="52">$H451*M451</f>
        <v>1653127.6099999999</v>
      </c>
      <c r="T451" s="8">
        <f t="shared" ref="T451:T514" si="53">$H451*N451</f>
        <v>11029181.83</v>
      </c>
      <c r="U451" s="8">
        <f t="shared" ref="U451:U514" si="54">$H451*O451</f>
        <v>198050.40043000001</v>
      </c>
      <c r="V451" s="8">
        <f t="shared" ref="V451:V514" si="55">$H451*Q451</f>
        <v>294638755.50970924</v>
      </c>
    </row>
    <row r="452" spans="1:22" x14ac:dyDescent="0.4">
      <c r="A452" s="30">
        <v>2016</v>
      </c>
      <c r="B452" s="30" t="s">
        <v>19</v>
      </c>
      <c r="D452" s="22" t="s">
        <v>79</v>
      </c>
      <c r="E452" s="1" t="s">
        <v>44</v>
      </c>
      <c r="F452" s="1" t="s">
        <v>20</v>
      </c>
      <c r="G452" s="28" t="s">
        <v>83</v>
      </c>
      <c r="H452" s="24">
        <v>65395</v>
      </c>
      <c r="I452" s="1">
        <v>131</v>
      </c>
      <c r="J452" s="17">
        <v>63</v>
      </c>
      <c r="K452" s="24">
        <f t="shared" si="49"/>
        <v>1038.015873015873</v>
      </c>
      <c r="L452" s="18">
        <v>36</v>
      </c>
      <c r="M452" s="18">
        <v>5.15</v>
      </c>
      <c r="N452" s="18">
        <v>31.8</v>
      </c>
      <c r="O452" s="19">
        <v>0.52229999999999999</v>
      </c>
      <c r="Q452" s="21">
        <f t="shared" si="50"/>
        <v>542.15569047619044</v>
      </c>
      <c r="R452" s="7">
        <f t="shared" si="51"/>
        <v>2354220</v>
      </c>
      <c r="S452" s="8">
        <f t="shared" si="52"/>
        <v>336784.25</v>
      </c>
      <c r="T452" s="8">
        <f t="shared" si="53"/>
        <v>2079561</v>
      </c>
      <c r="U452" s="8">
        <f t="shared" si="54"/>
        <v>34155.808499999999</v>
      </c>
      <c r="V452" s="8">
        <f t="shared" si="55"/>
        <v>35454271.378690474</v>
      </c>
    </row>
    <row r="453" spans="1:22" x14ac:dyDescent="0.4">
      <c r="A453" s="22">
        <v>2016</v>
      </c>
      <c r="B453" s="22" t="s">
        <v>41</v>
      </c>
      <c r="C453" s="23">
        <v>2.5</v>
      </c>
      <c r="D453" s="22" t="s">
        <v>79</v>
      </c>
      <c r="E453" s="1" t="s">
        <v>44</v>
      </c>
      <c r="F453" s="1" t="s">
        <v>46</v>
      </c>
      <c r="G453" s="28" t="s">
        <v>83</v>
      </c>
      <c r="H453" s="24">
        <v>176463</v>
      </c>
      <c r="I453" s="1">
        <v>360</v>
      </c>
      <c r="J453" s="17">
        <v>120</v>
      </c>
      <c r="K453" s="24">
        <f t="shared" si="49"/>
        <v>1470.5250000000001</v>
      </c>
      <c r="L453" s="18">
        <v>36.799999999999997</v>
      </c>
      <c r="M453" s="18">
        <v>4.5599999999999996</v>
      </c>
      <c r="N453" s="18">
        <v>32.4</v>
      </c>
      <c r="O453" s="19">
        <v>0.56530000000000002</v>
      </c>
      <c r="Q453" s="21">
        <f t="shared" si="50"/>
        <v>831.28778250000005</v>
      </c>
      <c r="R453" s="7">
        <f t="shared" si="51"/>
        <v>6493838.3999999994</v>
      </c>
      <c r="S453" s="8">
        <f t="shared" si="52"/>
        <v>804671.27999999991</v>
      </c>
      <c r="T453" s="8">
        <f t="shared" si="53"/>
        <v>5717401.2000000002</v>
      </c>
      <c r="U453" s="8">
        <f t="shared" si="54"/>
        <v>99754.533900000009</v>
      </c>
      <c r="V453" s="8">
        <f t="shared" si="55"/>
        <v>146691535.96329752</v>
      </c>
    </row>
    <row r="454" spans="1:22" x14ac:dyDescent="0.4">
      <c r="A454" s="22">
        <v>2016</v>
      </c>
      <c r="B454" s="22" t="s">
        <v>41</v>
      </c>
      <c r="C454" s="23">
        <v>2.5</v>
      </c>
      <c r="D454" s="22" t="s">
        <v>79</v>
      </c>
      <c r="E454" s="1" t="s">
        <v>44</v>
      </c>
      <c r="F454" s="1" t="s">
        <v>46</v>
      </c>
      <c r="G454" s="28" t="s">
        <v>83</v>
      </c>
      <c r="H454" s="24">
        <v>176463</v>
      </c>
      <c r="I454" s="1">
        <v>360</v>
      </c>
      <c r="J454" s="17">
        <v>120</v>
      </c>
      <c r="K454" s="24">
        <f t="shared" si="49"/>
        <v>1470.5250000000001</v>
      </c>
      <c r="L454" s="18">
        <v>36.799999999999997</v>
      </c>
      <c r="M454" s="18">
        <v>4.5599999999999996</v>
      </c>
      <c r="N454" s="18">
        <v>32.4</v>
      </c>
      <c r="O454" s="19">
        <v>0.56530000000000002</v>
      </c>
      <c r="Q454" s="21">
        <f t="shared" si="50"/>
        <v>831.28778250000005</v>
      </c>
      <c r="R454" s="7">
        <f t="shared" si="51"/>
        <v>6493838.3999999994</v>
      </c>
      <c r="S454" s="8">
        <f t="shared" si="52"/>
        <v>804671.27999999991</v>
      </c>
      <c r="T454" s="8">
        <f t="shared" si="53"/>
        <v>5717401.2000000002</v>
      </c>
      <c r="U454" s="8">
        <f t="shared" si="54"/>
        <v>99754.533900000009</v>
      </c>
      <c r="V454" s="8">
        <f t="shared" si="55"/>
        <v>146691535.96329752</v>
      </c>
    </row>
    <row r="455" spans="1:22" x14ac:dyDescent="0.4">
      <c r="A455" s="22">
        <v>2016</v>
      </c>
      <c r="B455" s="22" t="s">
        <v>21</v>
      </c>
      <c r="C455" s="23">
        <v>2.8</v>
      </c>
      <c r="D455" s="22" t="s">
        <v>79</v>
      </c>
      <c r="E455" s="1" t="s">
        <v>44</v>
      </c>
      <c r="F455" s="1" t="s">
        <v>46</v>
      </c>
      <c r="G455" s="28" t="s">
        <v>83</v>
      </c>
      <c r="H455" s="24">
        <v>76705</v>
      </c>
      <c r="I455" s="1">
        <v>163</v>
      </c>
      <c r="J455" s="17">
        <v>54</v>
      </c>
      <c r="K455" s="24">
        <f t="shared" si="49"/>
        <v>1420.462962962963</v>
      </c>
      <c r="L455" s="18">
        <v>36</v>
      </c>
      <c r="M455" s="18">
        <v>4.9400000000000004</v>
      </c>
      <c r="N455" s="18">
        <v>31.8</v>
      </c>
      <c r="O455" s="19">
        <v>0.55700000000000005</v>
      </c>
      <c r="Q455" s="21">
        <f t="shared" si="50"/>
        <v>791.19787037037042</v>
      </c>
      <c r="R455" s="7">
        <f t="shared" si="51"/>
        <v>2761380</v>
      </c>
      <c r="S455" s="8">
        <f t="shared" si="52"/>
        <v>378922.7</v>
      </c>
      <c r="T455" s="8">
        <f t="shared" si="53"/>
        <v>2439219</v>
      </c>
      <c r="U455" s="8">
        <f t="shared" si="54"/>
        <v>42724.685000000005</v>
      </c>
      <c r="V455" s="8">
        <f t="shared" si="55"/>
        <v>60688832.646759264</v>
      </c>
    </row>
    <row r="456" spans="1:22" x14ac:dyDescent="0.4">
      <c r="A456" s="30">
        <v>2016</v>
      </c>
      <c r="B456" s="30" t="s">
        <v>19</v>
      </c>
      <c r="D456" s="22" t="s">
        <v>79</v>
      </c>
      <c r="E456" s="1" t="s">
        <v>44</v>
      </c>
      <c r="F456" s="1" t="s">
        <v>46</v>
      </c>
      <c r="G456" s="28" t="s">
        <v>82</v>
      </c>
      <c r="H456" s="24">
        <v>77996</v>
      </c>
      <c r="I456" s="1">
        <v>158</v>
      </c>
      <c r="J456" s="17">
        <v>127</v>
      </c>
      <c r="K456" s="24">
        <f t="shared" si="49"/>
        <v>614.14173228346453</v>
      </c>
      <c r="L456" s="18">
        <v>33.74</v>
      </c>
      <c r="M456" s="18">
        <v>4.68</v>
      </c>
      <c r="N456" s="18">
        <v>29.06</v>
      </c>
      <c r="O456" s="19">
        <v>0.51515599999999995</v>
      </c>
      <c r="Q456" s="21">
        <f t="shared" si="50"/>
        <v>316.3787982362204</v>
      </c>
      <c r="R456" s="7">
        <f t="shared" si="51"/>
        <v>2631585.04</v>
      </c>
      <c r="S456" s="8">
        <f t="shared" si="52"/>
        <v>365021.27999999997</v>
      </c>
      <c r="T456" s="8">
        <f t="shared" si="53"/>
        <v>2266563.7599999998</v>
      </c>
      <c r="U456" s="8">
        <f t="shared" si="54"/>
        <v>40180.107375999993</v>
      </c>
      <c r="V456" s="8">
        <f t="shared" si="55"/>
        <v>24676280.747232247</v>
      </c>
    </row>
    <row r="457" spans="1:22" x14ac:dyDescent="0.4">
      <c r="A457" s="30">
        <v>2016</v>
      </c>
      <c r="B457" s="30" t="s">
        <v>41</v>
      </c>
      <c r="C457" s="23">
        <v>2.5</v>
      </c>
      <c r="D457" s="22" t="s">
        <v>79</v>
      </c>
      <c r="E457" s="1" t="s">
        <v>44</v>
      </c>
      <c r="F457" s="1" t="s">
        <v>46</v>
      </c>
      <c r="G457" s="28" t="s">
        <v>83</v>
      </c>
      <c r="H457" s="24">
        <v>102967</v>
      </c>
      <c r="I457" s="1">
        <v>212</v>
      </c>
      <c r="J457" s="17">
        <v>80</v>
      </c>
      <c r="K457" s="24">
        <f t="shared" si="49"/>
        <v>1287.0875000000001</v>
      </c>
      <c r="L457" s="18">
        <v>37</v>
      </c>
      <c r="M457" s="18">
        <v>4.66</v>
      </c>
      <c r="N457" s="18">
        <v>32.6</v>
      </c>
      <c r="O457" s="19">
        <v>0.55220000000000002</v>
      </c>
      <c r="Q457" s="21">
        <f t="shared" si="50"/>
        <v>710.72971750000011</v>
      </c>
      <c r="R457" s="7">
        <f t="shared" si="51"/>
        <v>3809779</v>
      </c>
      <c r="S457" s="8">
        <f t="shared" si="52"/>
        <v>479826.22000000003</v>
      </c>
      <c r="T457" s="8">
        <f t="shared" si="53"/>
        <v>3356724.2</v>
      </c>
      <c r="U457" s="8">
        <f t="shared" si="54"/>
        <v>56858.377400000005</v>
      </c>
      <c r="V457" s="8">
        <f t="shared" si="55"/>
        <v>73181706.821822509</v>
      </c>
    </row>
    <row r="458" spans="1:22" x14ac:dyDescent="0.4">
      <c r="A458" s="22">
        <v>2016</v>
      </c>
      <c r="B458" s="22" t="s">
        <v>41</v>
      </c>
      <c r="C458" s="23">
        <v>4</v>
      </c>
      <c r="D458" s="22" t="s">
        <v>79</v>
      </c>
      <c r="E458" s="1" t="s">
        <v>44</v>
      </c>
      <c r="F458" s="1" t="s">
        <v>46</v>
      </c>
      <c r="G458" s="28" t="s">
        <v>83</v>
      </c>
      <c r="H458" s="24">
        <v>64034</v>
      </c>
      <c r="I458" s="1">
        <v>133</v>
      </c>
      <c r="J458" s="17">
        <v>50</v>
      </c>
      <c r="K458" s="24">
        <f t="shared" si="49"/>
        <v>1280.68</v>
      </c>
      <c r="L458" s="18">
        <v>35.4</v>
      </c>
      <c r="M458" s="18">
        <v>4.3</v>
      </c>
      <c r="N458" s="18">
        <v>31.2</v>
      </c>
      <c r="O458" s="19">
        <v>0.55279999999999996</v>
      </c>
      <c r="Q458" s="21">
        <f t="shared" si="50"/>
        <v>707.95990399999994</v>
      </c>
      <c r="R458" s="7">
        <f t="shared" si="51"/>
        <v>2266803.6</v>
      </c>
      <c r="S458" s="8">
        <f t="shared" si="52"/>
        <v>275346.2</v>
      </c>
      <c r="T458" s="8">
        <f t="shared" si="53"/>
        <v>1997860.8</v>
      </c>
      <c r="U458" s="8">
        <f t="shared" si="54"/>
        <v>35397.995199999998</v>
      </c>
      <c r="V458" s="8">
        <f t="shared" si="55"/>
        <v>45333504.492735997</v>
      </c>
    </row>
    <row r="459" spans="1:22" x14ac:dyDescent="0.4">
      <c r="A459" s="22">
        <v>2016</v>
      </c>
      <c r="B459" s="22" t="s">
        <v>41</v>
      </c>
      <c r="C459" s="23">
        <v>2.5</v>
      </c>
      <c r="D459" s="22" t="s">
        <v>79</v>
      </c>
      <c r="E459" s="1" t="s">
        <v>44</v>
      </c>
      <c r="F459" s="1" t="s">
        <v>46</v>
      </c>
      <c r="G459" s="28" t="s">
        <v>83</v>
      </c>
      <c r="H459" s="24">
        <v>146304</v>
      </c>
      <c r="I459" s="1">
        <v>298</v>
      </c>
      <c r="J459" s="17">
        <v>120</v>
      </c>
      <c r="K459" s="24">
        <f t="shared" si="49"/>
        <v>1219.2</v>
      </c>
      <c r="L459" s="18">
        <v>35.78</v>
      </c>
      <c r="M459" s="18">
        <v>4.1500000000000004</v>
      </c>
      <c r="N459" s="18">
        <v>31.65</v>
      </c>
      <c r="O459" s="19">
        <v>0.56777</v>
      </c>
      <c r="Q459" s="21">
        <f t="shared" si="50"/>
        <v>692.22518400000001</v>
      </c>
      <c r="R459" s="7">
        <f t="shared" si="51"/>
        <v>5234757.12</v>
      </c>
      <c r="S459" s="8">
        <f t="shared" si="52"/>
        <v>607161.60000000009</v>
      </c>
      <c r="T459" s="8">
        <f t="shared" si="53"/>
        <v>4630521.5999999996</v>
      </c>
      <c r="U459" s="8">
        <f t="shared" si="54"/>
        <v>83067.022079999995</v>
      </c>
      <c r="V459" s="8">
        <f t="shared" si="55"/>
        <v>101275313.31993601</v>
      </c>
    </row>
    <row r="460" spans="1:22" x14ac:dyDescent="0.4">
      <c r="A460" s="30">
        <v>2016</v>
      </c>
      <c r="B460" s="30" t="s">
        <v>41</v>
      </c>
      <c r="C460" s="23">
        <v>2</v>
      </c>
      <c r="D460" s="22" t="s">
        <v>79</v>
      </c>
      <c r="E460" s="1" t="s">
        <v>44</v>
      </c>
      <c r="F460" s="1" t="s">
        <v>46</v>
      </c>
      <c r="G460" s="28" t="s">
        <v>83</v>
      </c>
      <c r="H460" s="24">
        <v>51732</v>
      </c>
      <c r="I460" s="1">
        <v>105</v>
      </c>
      <c r="J460" s="17">
        <v>45</v>
      </c>
      <c r="K460" s="24">
        <f t="shared" si="49"/>
        <v>1149.5999999999999</v>
      </c>
      <c r="L460" s="18">
        <v>35.57</v>
      </c>
      <c r="M460" s="18">
        <v>4.88</v>
      </c>
      <c r="N460" s="18">
        <v>30.47</v>
      </c>
      <c r="O460" s="19">
        <v>0.54911100000000002</v>
      </c>
      <c r="Q460" s="21">
        <f t="shared" si="50"/>
        <v>631.25800560000005</v>
      </c>
      <c r="R460" s="7">
        <f t="shared" si="51"/>
        <v>1840107.24</v>
      </c>
      <c r="S460" s="8">
        <f t="shared" si="52"/>
        <v>252452.16</v>
      </c>
      <c r="T460" s="8">
        <f t="shared" si="53"/>
        <v>1576274.04</v>
      </c>
      <c r="U460" s="8">
        <f t="shared" si="54"/>
        <v>28406.610252000002</v>
      </c>
      <c r="V460" s="8">
        <f t="shared" si="55"/>
        <v>32656239.145699203</v>
      </c>
    </row>
    <row r="461" spans="1:22" x14ac:dyDescent="0.4">
      <c r="A461" s="30">
        <v>2016</v>
      </c>
      <c r="B461" s="30" t="s">
        <v>19</v>
      </c>
      <c r="D461" s="22" t="s">
        <v>79</v>
      </c>
      <c r="E461" s="1" t="s">
        <v>44</v>
      </c>
      <c r="F461" s="1" t="s">
        <v>46</v>
      </c>
      <c r="G461" s="28" t="s">
        <v>82</v>
      </c>
      <c r="H461" s="24">
        <v>60837</v>
      </c>
      <c r="I461" s="1">
        <v>123</v>
      </c>
      <c r="J461" s="17">
        <v>101</v>
      </c>
      <c r="K461" s="24">
        <f t="shared" si="49"/>
        <v>602.34653465346537</v>
      </c>
      <c r="L461" s="18">
        <v>33.770000000000003</v>
      </c>
      <c r="M461" s="18">
        <v>5.0999999999999996</v>
      </c>
      <c r="N461" s="18">
        <v>29.1</v>
      </c>
      <c r="O461" s="19">
        <v>0.49359999999999998</v>
      </c>
      <c r="Q461" s="21">
        <f t="shared" si="50"/>
        <v>297.31824950495047</v>
      </c>
      <c r="R461" s="7">
        <f t="shared" si="51"/>
        <v>2054465.4900000002</v>
      </c>
      <c r="S461" s="8">
        <f t="shared" si="52"/>
        <v>310268.69999999995</v>
      </c>
      <c r="T461" s="8">
        <f t="shared" si="53"/>
        <v>1770356.7000000002</v>
      </c>
      <c r="U461" s="8">
        <f t="shared" si="54"/>
        <v>30029.143199999999</v>
      </c>
      <c r="V461" s="8">
        <f t="shared" si="55"/>
        <v>18087950.345132671</v>
      </c>
    </row>
    <row r="462" spans="1:22" x14ac:dyDescent="0.4">
      <c r="A462" s="22">
        <v>2016</v>
      </c>
      <c r="B462" s="22" t="s">
        <v>19</v>
      </c>
      <c r="D462" s="22" t="s">
        <v>79</v>
      </c>
      <c r="E462" s="1" t="s">
        <v>44</v>
      </c>
      <c r="F462" s="1" t="s">
        <v>38</v>
      </c>
      <c r="G462" s="28" t="s">
        <v>69</v>
      </c>
      <c r="H462" s="24">
        <v>38144</v>
      </c>
      <c r="I462" s="1">
        <v>81</v>
      </c>
      <c r="J462" s="17">
        <v>68</v>
      </c>
      <c r="K462" s="24">
        <f t="shared" si="49"/>
        <v>560.94117647058829</v>
      </c>
      <c r="L462" s="18">
        <v>36.5</v>
      </c>
      <c r="M462" s="18">
        <v>4.46</v>
      </c>
      <c r="N462" s="18">
        <v>31.3</v>
      </c>
      <c r="O462" s="19">
        <v>0.55100000000000005</v>
      </c>
      <c r="Q462" s="21">
        <f t="shared" si="50"/>
        <v>309.07858823529415</v>
      </c>
      <c r="R462" s="7">
        <f t="shared" si="51"/>
        <v>1392256</v>
      </c>
      <c r="S462" s="8">
        <f t="shared" si="52"/>
        <v>170122.23999999999</v>
      </c>
      <c r="T462" s="8">
        <f t="shared" si="53"/>
        <v>1193907.2</v>
      </c>
      <c r="U462" s="8">
        <f t="shared" si="54"/>
        <v>21017.344000000001</v>
      </c>
      <c r="V462" s="8">
        <f t="shared" si="55"/>
        <v>11789493.66964706</v>
      </c>
    </row>
    <row r="463" spans="1:22" x14ac:dyDescent="0.4">
      <c r="A463" s="30">
        <v>2016</v>
      </c>
      <c r="B463" s="30" t="s">
        <v>19</v>
      </c>
      <c r="D463" s="22" t="s">
        <v>79</v>
      </c>
      <c r="E463" s="1" t="s">
        <v>44</v>
      </c>
      <c r="F463" s="1" t="s">
        <v>48</v>
      </c>
      <c r="G463" s="28" t="s">
        <v>74</v>
      </c>
      <c r="H463" s="24">
        <v>15788</v>
      </c>
      <c r="I463" s="1">
        <v>32</v>
      </c>
      <c r="J463" s="17">
        <v>30</v>
      </c>
      <c r="K463" s="24">
        <f t="shared" si="49"/>
        <v>526.26666666666665</v>
      </c>
      <c r="L463" s="18">
        <v>36.5</v>
      </c>
      <c r="M463" s="18">
        <v>4.1100000000000003</v>
      </c>
      <c r="N463" s="18">
        <v>30.1</v>
      </c>
      <c r="O463" s="19">
        <v>0.56059999999999999</v>
      </c>
      <c r="Q463" s="21">
        <f t="shared" si="50"/>
        <v>295.02509333333336</v>
      </c>
      <c r="R463" s="7">
        <f t="shared" si="51"/>
        <v>576262</v>
      </c>
      <c r="S463" s="8">
        <f t="shared" si="52"/>
        <v>64888.680000000008</v>
      </c>
      <c r="T463" s="8">
        <f t="shared" si="53"/>
        <v>475218.80000000005</v>
      </c>
      <c r="U463" s="8">
        <f t="shared" si="54"/>
        <v>8850.7528000000002</v>
      </c>
      <c r="V463" s="8">
        <f t="shared" si="55"/>
        <v>4657856.1735466672</v>
      </c>
    </row>
    <row r="464" spans="1:22" x14ac:dyDescent="0.4">
      <c r="A464" s="30">
        <v>2016</v>
      </c>
      <c r="B464" s="30" t="s">
        <v>19</v>
      </c>
      <c r="D464" s="22" t="s">
        <v>79</v>
      </c>
      <c r="E464" s="1" t="s">
        <v>44</v>
      </c>
      <c r="F464" s="1" t="s">
        <v>48</v>
      </c>
      <c r="G464" s="28" t="s">
        <v>74</v>
      </c>
      <c r="H464" s="24">
        <v>59143</v>
      </c>
      <c r="I464" s="1">
        <v>119</v>
      </c>
      <c r="J464" s="17">
        <v>113</v>
      </c>
      <c r="K464" s="24">
        <f t="shared" si="49"/>
        <v>523.38938053097343</v>
      </c>
      <c r="L464" s="18">
        <v>35</v>
      </c>
      <c r="M464" s="18">
        <v>4.07</v>
      </c>
      <c r="N464" s="18">
        <v>27.2</v>
      </c>
      <c r="O464" s="19">
        <v>0.54500000000000004</v>
      </c>
      <c r="Q464" s="21">
        <f t="shared" si="50"/>
        <v>285.24721238938054</v>
      </c>
      <c r="R464" s="7">
        <f t="shared" si="51"/>
        <v>2070005</v>
      </c>
      <c r="S464" s="8">
        <f t="shared" si="52"/>
        <v>240712.01</v>
      </c>
      <c r="T464" s="8">
        <f t="shared" si="53"/>
        <v>1608689.5999999999</v>
      </c>
      <c r="U464" s="8">
        <f t="shared" si="54"/>
        <v>32232.935000000001</v>
      </c>
      <c r="V464" s="8">
        <f t="shared" si="55"/>
        <v>16870375.882345133</v>
      </c>
    </row>
    <row r="465" spans="1:22" x14ac:dyDescent="0.4">
      <c r="A465" s="30">
        <v>2016</v>
      </c>
      <c r="B465" s="30" t="s">
        <v>41</v>
      </c>
      <c r="C465" s="23">
        <v>3</v>
      </c>
      <c r="D465" s="22" t="s">
        <v>79</v>
      </c>
      <c r="E465" s="1" t="s">
        <v>44</v>
      </c>
      <c r="F465" s="1" t="s">
        <v>46</v>
      </c>
      <c r="G465" s="28" t="s">
        <v>82</v>
      </c>
      <c r="H465" s="24">
        <v>84614</v>
      </c>
      <c r="I465" s="1">
        <v>172</v>
      </c>
      <c r="J465" s="17">
        <v>75</v>
      </c>
      <c r="K465" s="24">
        <f t="shared" si="49"/>
        <v>1128.1866666666667</v>
      </c>
      <c r="L465" s="18">
        <v>35.9</v>
      </c>
      <c r="M465" s="18">
        <v>4.1100000000000003</v>
      </c>
      <c r="N465" s="18">
        <v>30.2</v>
      </c>
      <c r="O465" s="19">
        <v>0.54630000000000001</v>
      </c>
      <c r="Q465" s="21">
        <f t="shared" si="50"/>
        <v>616.32837599999993</v>
      </c>
      <c r="R465" s="7">
        <f t="shared" si="51"/>
        <v>3037642.6</v>
      </c>
      <c r="S465" s="8">
        <f t="shared" si="52"/>
        <v>347763.54000000004</v>
      </c>
      <c r="T465" s="8">
        <f t="shared" si="53"/>
        <v>2555342.7999999998</v>
      </c>
      <c r="U465" s="8">
        <f t="shared" si="54"/>
        <v>46224.628199999999</v>
      </c>
      <c r="V465" s="8">
        <f t="shared" si="55"/>
        <v>52150009.206863992</v>
      </c>
    </row>
    <row r="466" spans="1:22" x14ac:dyDescent="0.4">
      <c r="A466" s="22">
        <v>2016</v>
      </c>
      <c r="B466" s="22" t="s">
        <v>41</v>
      </c>
      <c r="C466" s="23">
        <v>2.5</v>
      </c>
      <c r="D466" s="22" t="s">
        <v>79</v>
      </c>
      <c r="E466" s="1" t="s">
        <v>44</v>
      </c>
      <c r="F466" s="1" t="s">
        <v>46</v>
      </c>
      <c r="G466" s="28" t="s">
        <v>74</v>
      </c>
      <c r="H466" s="24">
        <v>65779</v>
      </c>
      <c r="I466" s="1">
        <v>134</v>
      </c>
      <c r="J466" s="17">
        <v>50</v>
      </c>
      <c r="K466" s="24">
        <f t="shared" si="49"/>
        <v>1315.58</v>
      </c>
      <c r="L466" s="18">
        <v>34.9</v>
      </c>
      <c r="M466" s="18">
        <v>4.66</v>
      </c>
      <c r="N466" s="18">
        <v>27.5</v>
      </c>
      <c r="O466" s="19">
        <v>0.54590000000000005</v>
      </c>
      <c r="Q466" s="21">
        <f t="shared" si="50"/>
        <v>718.1751220000001</v>
      </c>
      <c r="R466" s="7">
        <f t="shared" si="51"/>
        <v>2295687.1</v>
      </c>
      <c r="S466" s="8">
        <f t="shared" si="52"/>
        <v>306530.14</v>
      </c>
      <c r="T466" s="8">
        <f t="shared" si="53"/>
        <v>1808922.5</v>
      </c>
      <c r="U466" s="8">
        <f t="shared" si="54"/>
        <v>35908.756100000006</v>
      </c>
      <c r="V466" s="8">
        <f t="shared" si="55"/>
        <v>47240841.350038007</v>
      </c>
    </row>
    <row r="467" spans="1:22" x14ac:dyDescent="0.4">
      <c r="A467" s="30">
        <v>2016</v>
      </c>
      <c r="B467" s="30" t="s">
        <v>21</v>
      </c>
      <c r="C467" s="23">
        <v>1.5</v>
      </c>
      <c r="D467" s="22" t="s">
        <v>79</v>
      </c>
      <c r="E467" s="1" t="s">
        <v>44</v>
      </c>
      <c r="F467" s="1" t="s">
        <v>46</v>
      </c>
      <c r="G467" s="28" t="s">
        <v>83</v>
      </c>
      <c r="H467" s="24">
        <v>63764</v>
      </c>
      <c r="I467" s="1">
        <v>128</v>
      </c>
      <c r="J467" s="17">
        <v>80</v>
      </c>
      <c r="K467" s="24">
        <f t="shared" si="49"/>
        <v>797.05</v>
      </c>
      <c r="L467" s="18">
        <v>35.200000000000003</v>
      </c>
      <c r="M467" s="18">
        <v>4.88</v>
      </c>
      <c r="N467" s="18">
        <v>29.9</v>
      </c>
      <c r="O467" s="19">
        <v>0.54790000000000005</v>
      </c>
      <c r="Q467" s="21">
        <f t="shared" si="50"/>
        <v>436.70369500000004</v>
      </c>
      <c r="R467" s="7">
        <f t="shared" si="51"/>
        <v>2244492.8000000003</v>
      </c>
      <c r="S467" s="8">
        <f t="shared" si="52"/>
        <v>311168.32</v>
      </c>
      <c r="T467" s="8">
        <f t="shared" si="53"/>
        <v>1906543.5999999999</v>
      </c>
      <c r="U467" s="8">
        <f t="shared" si="54"/>
        <v>34936.295600000005</v>
      </c>
      <c r="V467" s="8">
        <f t="shared" si="55"/>
        <v>27845974.407980002</v>
      </c>
    </row>
    <row r="468" spans="1:22" x14ac:dyDescent="0.4">
      <c r="A468" s="22">
        <v>2016</v>
      </c>
      <c r="B468" s="22" t="s">
        <v>21</v>
      </c>
      <c r="D468" s="22" t="s">
        <v>78</v>
      </c>
      <c r="E468" s="1" t="s">
        <v>45</v>
      </c>
      <c r="F468" s="1" t="s">
        <v>57</v>
      </c>
      <c r="G468" s="28" t="s">
        <v>83</v>
      </c>
      <c r="H468" s="24">
        <v>229595</v>
      </c>
      <c r="I468" s="1">
        <v>468</v>
      </c>
      <c r="J468" s="17">
        <v>150</v>
      </c>
      <c r="K468" s="24">
        <f t="shared" si="49"/>
        <v>1530.6333333333334</v>
      </c>
      <c r="L468" s="18">
        <v>37</v>
      </c>
      <c r="M468" s="18">
        <v>4.8899999999999997</v>
      </c>
      <c r="N468" s="18">
        <v>33</v>
      </c>
      <c r="O468" s="19">
        <v>0.55810000000000004</v>
      </c>
      <c r="Q468" s="21">
        <f t="shared" si="50"/>
        <v>854.24646333333339</v>
      </c>
      <c r="R468" s="7">
        <f t="shared" si="51"/>
        <v>8495015</v>
      </c>
      <c r="S468" s="8">
        <f t="shared" si="52"/>
        <v>1122719.5499999998</v>
      </c>
      <c r="T468" s="8">
        <f t="shared" si="53"/>
        <v>7576635</v>
      </c>
      <c r="U468" s="8">
        <f t="shared" si="54"/>
        <v>128136.96950000001</v>
      </c>
      <c r="V468" s="8">
        <f t="shared" si="55"/>
        <v>196130716.74901667</v>
      </c>
    </row>
    <row r="469" spans="1:22" x14ac:dyDescent="0.4">
      <c r="A469" s="22">
        <v>2016</v>
      </c>
      <c r="B469" s="22" t="s">
        <v>21</v>
      </c>
      <c r="D469" s="22" t="s">
        <v>78</v>
      </c>
      <c r="E469" s="1" t="s">
        <v>45</v>
      </c>
      <c r="F469" s="1" t="s">
        <v>57</v>
      </c>
      <c r="G469" s="28" t="s">
        <v>83</v>
      </c>
      <c r="H469" s="24">
        <f>1596*143</f>
        <v>228228</v>
      </c>
      <c r="I469" s="1">
        <v>467</v>
      </c>
      <c r="J469" s="17">
        <v>143</v>
      </c>
      <c r="K469" s="24">
        <f t="shared" si="49"/>
        <v>1596</v>
      </c>
      <c r="L469" s="18">
        <v>36.700000000000003</v>
      </c>
      <c r="M469" s="18">
        <v>5.03</v>
      </c>
      <c r="N469" s="18">
        <v>32.4</v>
      </c>
      <c r="O469" s="19">
        <v>0.54359999999999997</v>
      </c>
      <c r="Q469" s="21">
        <f t="shared" si="50"/>
        <v>867.5856</v>
      </c>
      <c r="R469" s="7">
        <f t="shared" si="51"/>
        <v>8375967.6000000006</v>
      </c>
      <c r="S469" s="8">
        <f t="shared" si="52"/>
        <v>1147986.8400000001</v>
      </c>
      <c r="T469" s="8">
        <f t="shared" si="53"/>
        <v>7394587.1999999993</v>
      </c>
      <c r="U469" s="8">
        <f t="shared" si="54"/>
        <v>124064.7408</v>
      </c>
      <c r="V469" s="8">
        <f t="shared" si="55"/>
        <v>198007326.3168</v>
      </c>
    </row>
    <row r="470" spans="1:22" x14ac:dyDescent="0.4">
      <c r="A470" s="30">
        <v>2016</v>
      </c>
      <c r="B470" s="30" t="s">
        <v>41</v>
      </c>
      <c r="D470" s="22" t="s">
        <v>79</v>
      </c>
      <c r="E470" s="1" t="s">
        <v>44</v>
      </c>
      <c r="F470" s="1" t="s">
        <v>48</v>
      </c>
      <c r="G470" s="28" t="s">
        <v>84</v>
      </c>
      <c r="H470" s="24">
        <v>140784</v>
      </c>
      <c r="I470" s="1">
        <v>280</v>
      </c>
      <c r="J470" s="17">
        <v>130</v>
      </c>
      <c r="K470" s="24">
        <f t="shared" si="49"/>
        <v>1082.9538461538461</v>
      </c>
      <c r="L470" s="18">
        <v>36.200000000000003</v>
      </c>
      <c r="M470" s="18">
        <v>3.57</v>
      </c>
      <c r="N470" s="18">
        <v>28.3</v>
      </c>
      <c r="O470" s="19">
        <v>0.54920000000000002</v>
      </c>
      <c r="Q470" s="21">
        <f t="shared" si="50"/>
        <v>594.75825230769237</v>
      </c>
      <c r="R470" s="7">
        <f t="shared" si="51"/>
        <v>5096380.8000000007</v>
      </c>
      <c r="S470" s="8">
        <f t="shared" si="52"/>
        <v>502598.88</v>
      </c>
      <c r="T470" s="8">
        <f t="shared" si="53"/>
        <v>3984187.2</v>
      </c>
      <c r="U470" s="8">
        <f t="shared" si="54"/>
        <v>77318.572800000009</v>
      </c>
      <c r="V470" s="8">
        <f t="shared" si="55"/>
        <v>83732445.792886168</v>
      </c>
    </row>
    <row r="471" spans="1:22" x14ac:dyDescent="0.4">
      <c r="A471" s="22">
        <v>2016</v>
      </c>
      <c r="B471" s="22" t="s">
        <v>41</v>
      </c>
      <c r="D471" s="22" t="s">
        <v>78</v>
      </c>
      <c r="E471" s="1" t="s">
        <v>66</v>
      </c>
      <c r="F471" s="1" t="s">
        <v>70</v>
      </c>
      <c r="G471" s="28" t="s">
        <v>83</v>
      </c>
      <c r="H471" s="24">
        <v>29670</v>
      </c>
      <c r="I471" s="1">
        <v>62</v>
      </c>
      <c r="J471" s="17">
        <v>40</v>
      </c>
      <c r="K471" s="24">
        <f t="shared" si="49"/>
        <v>741.75</v>
      </c>
      <c r="L471" s="18">
        <v>34.700000000000003</v>
      </c>
      <c r="M471" s="18">
        <v>4.32</v>
      </c>
      <c r="N471" s="18">
        <v>32.25</v>
      </c>
      <c r="O471" s="19">
        <v>0.55230000000000001</v>
      </c>
      <c r="Q471" s="21">
        <f t="shared" si="50"/>
        <v>409.66852500000005</v>
      </c>
      <c r="R471" s="7">
        <f t="shared" si="51"/>
        <v>1029549.0000000001</v>
      </c>
      <c r="S471" s="8">
        <f t="shared" si="52"/>
        <v>128174.40000000001</v>
      </c>
      <c r="T471" s="8">
        <f t="shared" si="53"/>
        <v>956857.5</v>
      </c>
      <c r="U471" s="8">
        <f t="shared" si="54"/>
        <v>16386.741000000002</v>
      </c>
      <c r="V471" s="8">
        <f t="shared" si="55"/>
        <v>12154865.136750001</v>
      </c>
    </row>
    <row r="472" spans="1:22" x14ac:dyDescent="0.4">
      <c r="A472" s="22">
        <v>2016</v>
      </c>
      <c r="B472" s="22" t="s">
        <v>41</v>
      </c>
      <c r="D472" s="22" t="s">
        <v>78</v>
      </c>
      <c r="E472" s="1" t="s">
        <v>66</v>
      </c>
      <c r="F472" s="1" t="s">
        <v>70</v>
      </c>
      <c r="G472" s="28" t="s">
        <v>83</v>
      </c>
      <c r="H472" s="24">
        <v>29670</v>
      </c>
      <c r="I472" s="1">
        <v>62</v>
      </c>
      <c r="J472" s="17">
        <v>40</v>
      </c>
      <c r="K472" s="24">
        <f t="shared" si="49"/>
        <v>741.75</v>
      </c>
      <c r="L472" s="18">
        <v>34.700000000000003</v>
      </c>
      <c r="M472" s="18">
        <v>4.32</v>
      </c>
      <c r="N472" s="18">
        <v>32.25</v>
      </c>
      <c r="O472" s="19">
        <v>0.55230000000000001</v>
      </c>
      <c r="Q472" s="21">
        <f t="shared" si="50"/>
        <v>409.66852500000005</v>
      </c>
      <c r="R472" s="7">
        <f t="shared" si="51"/>
        <v>1029549.0000000001</v>
      </c>
      <c r="S472" s="8">
        <f t="shared" si="52"/>
        <v>128174.40000000001</v>
      </c>
      <c r="T472" s="8">
        <f t="shared" si="53"/>
        <v>956857.5</v>
      </c>
      <c r="U472" s="8">
        <f t="shared" si="54"/>
        <v>16386.741000000002</v>
      </c>
      <c r="V472" s="8">
        <f t="shared" si="55"/>
        <v>12154865.136750001</v>
      </c>
    </row>
    <row r="473" spans="1:22" x14ac:dyDescent="0.4">
      <c r="A473" s="22">
        <v>2016</v>
      </c>
      <c r="B473" s="22" t="s">
        <v>21</v>
      </c>
      <c r="D473" s="22" t="s">
        <v>79</v>
      </c>
      <c r="E473" s="1" t="s">
        <v>44</v>
      </c>
      <c r="F473" s="1" t="s">
        <v>46</v>
      </c>
      <c r="G473" s="28" t="s">
        <v>74</v>
      </c>
      <c r="H473" s="24">
        <f>17697+44726</f>
        <v>62423</v>
      </c>
      <c r="I473" s="1">
        <f>94+36</f>
        <v>130</v>
      </c>
      <c r="J473" s="17">
        <v>52</v>
      </c>
      <c r="K473" s="24">
        <f t="shared" si="49"/>
        <v>1200.4423076923076</v>
      </c>
      <c r="L473" s="18">
        <v>35</v>
      </c>
      <c r="M473" s="18">
        <v>4.0199999999999996</v>
      </c>
      <c r="N473" s="18">
        <v>28.7</v>
      </c>
      <c r="O473" s="19">
        <v>0.55120000000000002</v>
      </c>
      <c r="Q473" s="21">
        <f t="shared" si="50"/>
        <v>661.68380000000002</v>
      </c>
      <c r="R473" s="7">
        <f t="shared" si="51"/>
        <v>2184805</v>
      </c>
      <c r="S473" s="8">
        <f t="shared" si="52"/>
        <v>250940.45999999996</v>
      </c>
      <c r="T473" s="8">
        <f t="shared" si="53"/>
        <v>1791540.0999999999</v>
      </c>
      <c r="U473" s="8">
        <f t="shared" si="54"/>
        <v>34407.5576</v>
      </c>
      <c r="V473" s="8">
        <f t="shared" si="55"/>
        <v>41304287.847400002</v>
      </c>
    </row>
    <row r="474" spans="1:22" x14ac:dyDescent="0.4">
      <c r="A474" s="22">
        <v>2016</v>
      </c>
      <c r="B474" s="22" t="s">
        <v>41</v>
      </c>
      <c r="D474" s="22" t="s">
        <v>78</v>
      </c>
      <c r="E474" s="1" t="s">
        <v>66</v>
      </c>
      <c r="F474" s="1" t="s">
        <v>70</v>
      </c>
      <c r="G474" s="28" t="s">
        <v>83</v>
      </c>
      <c r="H474" s="24">
        <v>20066</v>
      </c>
      <c r="I474" s="1">
        <v>43</v>
      </c>
      <c r="J474" s="17">
        <v>40</v>
      </c>
      <c r="K474" s="24">
        <f t="shared" si="49"/>
        <v>501.65</v>
      </c>
      <c r="L474" s="18">
        <v>35</v>
      </c>
      <c r="M474" s="18">
        <v>4.8899999999999997</v>
      </c>
      <c r="N474" s="18">
        <v>32.17</v>
      </c>
      <c r="O474" s="19">
        <v>0.55110000000000003</v>
      </c>
      <c r="Q474" s="21">
        <f t="shared" si="50"/>
        <v>276.459315</v>
      </c>
      <c r="R474" s="7">
        <f t="shared" si="51"/>
        <v>702310</v>
      </c>
      <c r="S474" s="8">
        <f t="shared" si="52"/>
        <v>98122.739999999991</v>
      </c>
      <c r="T474" s="8">
        <f t="shared" si="53"/>
        <v>645523.22000000009</v>
      </c>
      <c r="U474" s="8">
        <f t="shared" si="54"/>
        <v>11058.372600000001</v>
      </c>
      <c r="V474" s="8">
        <f t="shared" si="55"/>
        <v>5547432.61479</v>
      </c>
    </row>
    <row r="475" spans="1:22" x14ac:dyDescent="0.4">
      <c r="A475" s="22">
        <v>2016</v>
      </c>
      <c r="B475" s="22" t="s">
        <v>41</v>
      </c>
      <c r="D475" s="22" t="s">
        <v>78</v>
      </c>
      <c r="E475" s="1" t="s">
        <v>66</v>
      </c>
      <c r="F475" s="1" t="s">
        <v>70</v>
      </c>
      <c r="G475" s="28" t="s">
        <v>84</v>
      </c>
      <c r="H475" s="24">
        <v>153375</v>
      </c>
      <c r="I475" s="1">
        <v>313</v>
      </c>
      <c r="J475" s="17">
        <v>110</v>
      </c>
      <c r="K475" s="24">
        <f t="shared" si="49"/>
        <v>1394.3181818181818</v>
      </c>
      <c r="L475" s="18">
        <v>36.700000000000003</v>
      </c>
      <c r="M475" s="18">
        <v>4.6500000000000004</v>
      </c>
      <c r="N475" s="18">
        <v>31.58</v>
      </c>
      <c r="O475" s="19">
        <v>0.56440000000000001</v>
      </c>
      <c r="Q475" s="21">
        <f t="shared" si="50"/>
        <v>786.95318181818186</v>
      </c>
      <c r="R475" s="7">
        <f t="shared" si="51"/>
        <v>5628862.5</v>
      </c>
      <c r="S475" s="8">
        <f t="shared" si="52"/>
        <v>713193.75</v>
      </c>
      <c r="T475" s="8">
        <f t="shared" si="53"/>
        <v>4843582.5</v>
      </c>
      <c r="U475" s="8">
        <f t="shared" si="54"/>
        <v>86564.85</v>
      </c>
      <c r="V475" s="8">
        <f t="shared" si="55"/>
        <v>120698944.26136364</v>
      </c>
    </row>
    <row r="476" spans="1:22" x14ac:dyDescent="0.4">
      <c r="A476" s="22">
        <v>2016</v>
      </c>
      <c r="B476" s="22" t="s">
        <v>41</v>
      </c>
      <c r="D476" s="22" t="s">
        <v>79</v>
      </c>
      <c r="E476" s="1" t="s">
        <v>44</v>
      </c>
      <c r="F476" s="1" t="s">
        <v>53</v>
      </c>
      <c r="G476" s="28" t="s">
        <v>74</v>
      </c>
      <c r="H476" s="24">
        <v>226238</v>
      </c>
      <c r="I476" s="1">
        <v>464</v>
      </c>
      <c r="J476" s="17">
        <v>120</v>
      </c>
      <c r="K476" s="24">
        <f t="shared" si="49"/>
        <v>1885.3166666666666</v>
      </c>
      <c r="L476" s="18">
        <v>36.36</v>
      </c>
      <c r="M476" s="18">
        <v>4.55</v>
      </c>
      <c r="N476" s="18">
        <v>28.95</v>
      </c>
      <c r="O476" s="19">
        <v>0.57010000000000005</v>
      </c>
      <c r="Q476" s="21">
        <f t="shared" si="50"/>
        <v>1074.8190316666667</v>
      </c>
      <c r="R476" s="7">
        <f t="shared" si="51"/>
        <v>8226013.6799999997</v>
      </c>
      <c r="S476" s="8">
        <f t="shared" si="52"/>
        <v>1029382.8999999999</v>
      </c>
      <c r="T476" s="8">
        <f t="shared" si="53"/>
        <v>6549590.0999999996</v>
      </c>
      <c r="U476" s="8">
        <f t="shared" si="54"/>
        <v>128978.2838</v>
      </c>
      <c r="V476" s="8">
        <f t="shared" si="55"/>
        <v>243164908.08620334</v>
      </c>
    </row>
    <row r="477" spans="1:22" x14ac:dyDescent="0.4">
      <c r="A477" s="30">
        <v>2016</v>
      </c>
      <c r="B477" s="30" t="s">
        <v>19</v>
      </c>
      <c r="D477" s="22" t="s">
        <v>79</v>
      </c>
      <c r="E477" s="1" t="s">
        <v>44</v>
      </c>
      <c r="F477" s="1" t="s">
        <v>48</v>
      </c>
      <c r="G477" s="28" t="s">
        <v>74</v>
      </c>
      <c r="H477" s="24">
        <v>16226</v>
      </c>
      <c r="I477" s="1">
        <v>40</v>
      </c>
      <c r="J477" s="17">
        <v>32</v>
      </c>
      <c r="K477" s="24">
        <f t="shared" si="49"/>
        <v>507.0625</v>
      </c>
      <c r="L477" s="18">
        <v>36</v>
      </c>
      <c r="M477" s="18">
        <v>4.29</v>
      </c>
      <c r="N477" s="18">
        <v>27</v>
      </c>
      <c r="O477" s="19">
        <v>0.53590000000000004</v>
      </c>
      <c r="Q477" s="21">
        <f t="shared" si="50"/>
        <v>271.73479374999999</v>
      </c>
      <c r="R477" s="7">
        <f t="shared" si="51"/>
        <v>584136</v>
      </c>
      <c r="S477" s="8">
        <f t="shared" si="52"/>
        <v>69609.539999999994</v>
      </c>
      <c r="T477" s="8">
        <f t="shared" si="53"/>
        <v>438102</v>
      </c>
      <c r="U477" s="8">
        <f t="shared" si="54"/>
        <v>8695.5133999999998</v>
      </c>
      <c r="V477" s="8">
        <f t="shared" si="55"/>
        <v>4409168.7633875003</v>
      </c>
    </row>
    <row r="478" spans="1:22" x14ac:dyDescent="0.4">
      <c r="A478" s="30">
        <v>2016</v>
      </c>
      <c r="B478" s="30" t="s">
        <v>19</v>
      </c>
      <c r="D478" s="22" t="s">
        <v>79</v>
      </c>
      <c r="E478" s="1" t="s">
        <v>44</v>
      </c>
      <c r="F478" s="1" t="s">
        <v>48</v>
      </c>
      <c r="G478" s="28" t="s">
        <v>74</v>
      </c>
      <c r="H478" s="24">
        <v>10360</v>
      </c>
      <c r="I478" s="1">
        <v>21</v>
      </c>
      <c r="J478" s="17">
        <v>32</v>
      </c>
      <c r="K478" s="24">
        <f t="shared" si="49"/>
        <v>323.75</v>
      </c>
      <c r="L478" s="18">
        <v>35.299999999999997</v>
      </c>
      <c r="M478" s="18">
        <v>3.48</v>
      </c>
      <c r="N478" s="18">
        <v>26.9</v>
      </c>
      <c r="O478" s="19">
        <v>0.54079999999999995</v>
      </c>
      <c r="Q478" s="21">
        <f t="shared" si="50"/>
        <v>175.08399999999997</v>
      </c>
      <c r="R478" s="7">
        <f t="shared" si="51"/>
        <v>365707.99999999994</v>
      </c>
      <c r="S478" s="8">
        <f t="shared" si="52"/>
        <v>36052.800000000003</v>
      </c>
      <c r="T478" s="8">
        <f t="shared" si="53"/>
        <v>278684</v>
      </c>
      <c r="U478" s="8">
        <f t="shared" si="54"/>
        <v>5602.6879999999992</v>
      </c>
      <c r="V478" s="8">
        <f t="shared" si="55"/>
        <v>1813870.2399999998</v>
      </c>
    </row>
    <row r="479" spans="1:22" x14ac:dyDescent="0.4">
      <c r="A479" s="22">
        <v>2016</v>
      </c>
      <c r="B479" s="22" t="s">
        <v>41</v>
      </c>
      <c r="D479" s="22" t="s">
        <v>79</v>
      </c>
      <c r="E479" s="1" t="s">
        <v>45</v>
      </c>
      <c r="F479" s="1" t="s">
        <v>57</v>
      </c>
      <c r="G479" s="28" t="s">
        <v>74</v>
      </c>
      <c r="H479" s="24">
        <v>232659</v>
      </c>
      <c r="I479" s="1">
        <v>467</v>
      </c>
      <c r="J479" s="17">
        <v>128</v>
      </c>
      <c r="K479" s="24">
        <f t="shared" si="49"/>
        <v>1817.6484375</v>
      </c>
      <c r="L479" s="18">
        <v>36.92</v>
      </c>
      <c r="M479" s="18">
        <v>4.2530000000000001</v>
      </c>
      <c r="N479" s="18">
        <v>29.93</v>
      </c>
      <c r="O479" s="19">
        <v>0.56210000000000004</v>
      </c>
      <c r="Q479" s="21">
        <f t="shared" si="50"/>
        <v>1021.70018671875</v>
      </c>
      <c r="R479" s="7">
        <f t="shared" si="51"/>
        <v>8589770.2800000012</v>
      </c>
      <c r="S479" s="8">
        <f t="shared" si="52"/>
        <v>989498.72700000007</v>
      </c>
      <c r="T479" s="8">
        <f t="shared" si="53"/>
        <v>6963483.8700000001</v>
      </c>
      <c r="U479" s="8">
        <f t="shared" si="54"/>
        <v>130777.62390000001</v>
      </c>
      <c r="V479" s="8">
        <f t="shared" si="55"/>
        <v>237707743.74179766</v>
      </c>
    </row>
    <row r="480" spans="1:22" x14ac:dyDescent="0.4">
      <c r="A480" s="30">
        <v>2016</v>
      </c>
      <c r="B480" s="30" t="s">
        <v>19</v>
      </c>
      <c r="D480" s="22" t="s">
        <v>79</v>
      </c>
      <c r="E480" s="1" t="s">
        <v>44</v>
      </c>
      <c r="F480" s="1" t="s">
        <v>48</v>
      </c>
      <c r="G480" s="28" t="s">
        <v>74</v>
      </c>
      <c r="H480" s="24">
        <v>42669</v>
      </c>
      <c r="I480" s="1">
        <v>87</v>
      </c>
      <c r="J480" s="17">
        <v>68</v>
      </c>
      <c r="K480" s="24">
        <f t="shared" si="49"/>
        <v>627.48529411764707</v>
      </c>
      <c r="L480" s="18">
        <v>36.799999999999997</v>
      </c>
      <c r="M480" s="18">
        <v>3.97</v>
      </c>
      <c r="N480" s="18">
        <v>29.9</v>
      </c>
      <c r="O480" s="19">
        <v>0.54620000000000002</v>
      </c>
      <c r="Q480" s="21">
        <f t="shared" si="50"/>
        <v>342.73246764705885</v>
      </c>
      <c r="R480" s="7">
        <f t="shared" si="51"/>
        <v>1570219.2</v>
      </c>
      <c r="S480" s="8">
        <f t="shared" si="52"/>
        <v>169395.93000000002</v>
      </c>
      <c r="T480" s="8">
        <f t="shared" si="53"/>
        <v>1275803.0999999999</v>
      </c>
      <c r="U480" s="8">
        <f t="shared" si="54"/>
        <v>23305.807800000002</v>
      </c>
      <c r="V480" s="8">
        <f t="shared" si="55"/>
        <v>14624051.662032355</v>
      </c>
    </row>
    <row r="481" spans="1:22" x14ac:dyDescent="0.4">
      <c r="A481" s="22">
        <v>2016</v>
      </c>
      <c r="B481" s="22" t="s">
        <v>41</v>
      </c>
      <c r="D481" s="22" t="s">
        <v>79</v>
      </c>
      <c r="E481" s="1" t="s">
        <v>45</v>
      </c>
      <c r="F481" s="1" t="s">
        <v>57</v>
      </c>
      <c r="G481" s="28" t="s">
        <v>74</v>
      </c>
      <c r="H481" s="24">
        <v>74157</v>
      </c>
      <c r="I481" s="1">
        <v>117</v>
      </c>
      <c r="J481" s="17">
        <v>42.25</v>
      </c>
      <c r="K481" s="24">
        <f t="shared" si="49"/>
        <v>1755.1952662721894</v>
      </c>
      <c r="L481" s="18">
        <v>36.99</v>
      </c>
      <c r="M481" s="18">
        <v>4.4139999999999997</v>
      </c>
      <c r="N481" s="18">
        <v>29.27</v>
      </c>
      <c r="O481" s="19">
        <v>0.5655</v>
      </c>
      <c r="Q481" s="21">
        <f t="shared" si="50"/>
        <v>992.56292307692297</v>
      </c>
      <c r="R481" s="7">
        <f t="shared" si="51"/>
        <v>2743067.43</v>
      </c>
      <c r="S481" s="8">
        <f t="shared" si="52"/>
        <v>327328.99799999996</v>
      </c>
      <c r="T481" s="8">
        <f t="shared" si="53"/>
        <v>2170575.39</v>
      </c>
      <c r="U481" s="8">
        <f t="shared" si="54"/>
        <v>41935.783499999998</v>
      </c>
      <c r="V481" s="8">
        <f t="shared" si="55"/>
        <v>73605488.686615378</v>
      </c>
    </row>
    <row r="482" spans="1:22" x14ac:dyDescent="0.4">
      <c r="A482" s="22">
        <v>2016</v>
      </c>
      <c r="B482" s="22" t="s">
        <v>41</v>
      </c>
      <c r="D482" s="22" t="s">
        <v>79</v>
      </c>
      <c r="E482" s="1" t="s">
        <v>45</v>
      </c>
      <c r="F482" s="1" t="s">
        <v>57</v>
      </c>
      <c r="G482" s="28" t="s">
        <v>74</v>
      </c>
      <c r="H482" s="24">
        <v>102119</v>
      </c>
      <c r="I482" s="1">
        <v>209</v>
      </c>
      <c r="J482" s="17">
        <v>55.91</v>
      </c>
      <c r="K482" s="24">
        <f t="shared" si="49"/>
        <v>1826.489000178859</v>
      </c>
      <c r="L482" s="18">
        <v>37</v>
      </c>
      <c r="M482" s="18">
        <v>4.1120000000000001</v>
      </c>
      <c r="N482" s="18">
        <v>29.17</v>
      </c>
      <c r="O482" s="19">
        <v>0.56779999999999997</v>
      </c>
      <c r="Q482" s="21">
        <f t="shared" si="50"/>
        <v>1037.0804543015561</v>
      </c>
      <c r="R482" s="7">
        <f t="shared" si="51"/>
        <v>3778403</v>
      </c>
      <c r="S482" s="8">
        <f t="shared" si="52"/>
        <v>419913.32800000004</v>
      </c>
      <c r="T482" s="8">
        <f t="shared" si="53"/>
        <v>2978811.23</v>
      </c>
      <c r="U482" s="8">
        <f t="shared" si="54"/>
        <v>57983.1682</v>
      </c>
      <c r="V482" s="8">
        <f t="shared" si="55"/>
        <v>105905618.91282061</v>
      </c>
    </row>
    <row r="483" spans="1:22" x14ac:dyDescent="0.4">
      <c r="A483" s="22">
        <v>2016</v>
      </c>
      <c r="B483" s="22" t="s">
        <v>41</v>
      </c>
      <c r="D483" s="22" t="s">
        <v>78</v>
      </c>
      <c r="E483" s="1" t="s">
        <v>45</v>
      </c>
      <c r="F483" s="1" t="s">
        <v>57</v>
      </c>
      <c r="G483" s="28" t="s">
        <v>74</v>
      </c>
      <c r="H483" s="24">
        <v>145634</v>
      </c>
      <c r="I483" s="1">
        <v>303</v>
      </c>
      <c r="J483" s="17">
        <v>80</v>
      </c>
      <c r="K483" s="24">
        <f t="shared" si="49"/>
        <v>1820.425</v>
      </c>
      <c r="L483" s="18">
        <v>36.71</v>
      </c>
      <c r="M483" s="18">
        <v>4.0999999999999996</v>
      </c>
      <c r="N483" s="18">
        <v>28.38</v>
      </c>
      <c r="O483" s="19">
        <v>0.5716</v>
      </c>
      <c r="Q483" s="21">
        <f t="shared" si="50"/>
        <v>1040.55493</v>
      </c>
      <c r="R483" s="7">
        <f t="shared" si="51"/>
        <v>5346224.1399999997</v>
      </c>
      <c r="S483" s="8">
        <f t="shared" si="52"/>
        <v>597099.39999999991</v>
      </c>
      <c r="T483" s="8">
        <f t="shared" si="53"/>
        <v>4133092.92</v>
      </c>
      <c r="U483" s="8">
        <f t="shared" si="54"/>
        <v>83244.394400000005</v>
      </c>
      <c r="V483" s="8">
        <f t="shared" si="55"/>
        <v>151540176.67561999</v>
      </c>
    </row>
    <row r="484" spans="1:22" x14ac:dyDescent="0.4">
      <c r="A484" s="22">
        <v>2016</v>
      </c>
      <c r="B484" s="22" t="s">
        <v>41</v>
      </c>
      <c r="D484" s="22" t="s">
        <v>78</v>
      </c>
      <c r="E484" s="1" t="s">
        <v>66</v>
      </c>
      <c r="F484" s="1" t="s">
        <v>70</v>
      </c>
      <c r="G484" s="28" t="s">
        <v>83</v>
      </c>
      <c r="H484" s="24">
        <v>17168</v>
      </c>
      <c r="I484" s="1">
        <v>37</v>
      </c>
      <c r="J484" s="17">
        <v>40</v>
      </c>
      <c r="K484" s="24">
        <f t="shared" si="49"/>
        <v>429.2</v>
      </c>
      <c r="L484" s="18">
        <v>32.6</v>
      </c>
      <c r="M484" s="18">
        <v>5.0199999999999996</v>
      </c>
      <c r="N484" s="18">
        <v>29.15</v>
      </c>
      <c r="O484" s="19">
        <v>0.47520000000000001</v>
      </c>
      <c r="Q484" s="21">
        <f t="shared" si="50"/>
        <v>203.95584000000002</v>
      </c>
      <c r="R484" s="7">
        <f t="shared" si="51"/>
        <v>559676.80000000005</v>
      </c>
      <c r="S484" s="8">
        <f t="shared" si="52"/>
        <v>86183.359999999986</v>
      </c>
      <c r="T484" s="8">
        <f t="shared" si="53"/>
        <v>500447.19999999995</v>
      </c>
      <c r="U484" s="8">
        <f t="shared" si="54"/>
        <v>8158.2336000000005</v>
      </c>
      <c r="V484" s="8">
        <f t="shared" si="55"/>
        <v>3501513.8611200005</v>
      </c>
    </row>
    <row r="485" spans="1:22" x14ac:dyDescent="0.4">
      <c r="A485" s="22">
        <v>2016</v>
      </c>
      <c r="B485" s="22" t="s">
        <v>41</v>
      </c>
      <c r="D485" s="22" t="s">
        <v>79</v>
      </c>
      <c r="E485" s="1" t="s">
        <v>44</v>
      </c>
      <c r="F485" s="1" t="s">
        <v>48</v>
      </c>
      <c r="G485" s="28" t="s">
        <v>74</v>
      </c>
      <c r="H485" s="24">
        <v>112322</v>
      </c>
      <c r="I485" s="1">
        <v>221</v>
      </c>
      <c r="J485" s="17">
        <v>70</v>
      </c>
      <c r="K485" s="24">
        <f t="shared" si="49"/>
        <v>1604.6</v>
      </c>
      <c r="L485" s="18">
        <v>35.799999999999997</v>
      </c>
      <c r="M485" s="18">
        <v>4.2300000000000004</v>
      </c>
      <c r="N485" s="18">
        <v>28.4</v>
      </c>
      <c r="O485" s="19">
        <v>0.55459999999999998</v>
      </c>
      <c r="Q485" s="21">
        <f t="shared" si="50"/>
        <v>889.91116</v>
      </c>
      <c r="R485" s="7">
        <f t="shared" si="51"/>
        <v>4021127.5999999996</v>
      </c>
      <c r="S485" s="8">
        <f t="shared" si="52"/>
        <v>475122.06000000006</v>
      </c>
      <c r="T485" s="8">
        <f t="shared" si="53"/>
        <v>3189944.8</v>
      </c>
      <c r="U485" s="8">
        <f t="shared" si="54"/>
        <v>62293.781199999998</v>
      </c>
      <c r="V485" s="8">
        <f t="shared" si="55"/>
        <v>99956601.313519999</v>
      </c>
    </row>
    <row r="486" spans="1:22" x14ac:dyDescent="0.4">
      <c r="A486" s="30">
        <v>2016</v>
      </c>
      <c r="B486" s="30" t="s">
        <v>19</v>
      </c>
      <c r="D486" s="22" t="s">
        <v>79</v>
      </c>
      <c r="E486" s="1" t="s">
        <v>44</v>
      </c>
      <c r="F486" s="1" t="s">
        <v>48</v>
      </c>
      <c r="G486" s="28" t="s">
        <v>74</v>
      </c>
      <c r="H486" s="24">
        <v>45681</v>
      </c>
      <c r="I486" s="1">
        <v>93</v>
      </c>
      <c r="J486" s="17">
        <v>130</v>
      </c>
      <c r="K486" s="24">
        <f t="shared" si="49"/>
        <v>351.39230769230767</v>
      </c>
      <c r="L486" s="18">
        <v>36.299999999999997</v>
      </c>
      <c r="M486" s="18">
        <v>4.34</v>
      </c>
      <c r="N486" s="18">
        <v>28.3</v>
      </c>
      <c r="O486" s="19">
        <v>0.50490000000000002</v>
      </c>
      <c r="Q486" s="21">
        <f t="shared" si="50"/>
        <v>177.41797615384618</v>
      </c>
      <c r="R486" s="7">
        <f t="shared" si="51"/>
        <v>1658220.2999999998</v>
      </c>
      <c r="S486" s="8">
        <f t="shared" si="52"/>
        <v>198255.53999999998</v>
      </c>
      <c r="T486" s="8">
        <f t="shared" si="53"/>
        <v>1292772.3</v>
      </c>
      <c r="U486" s="8">
        <f t="shared" si="54"/>
        <v>23064.336900000002</v>
      </c>
      <c r="V486" s="8">
        <f t="shared" si="55"/>
        <v>8104630.5686838478</v>
      </c>
    </row>
    <row r="487" spans="1:22" x14ac:dyDescent="0.4">
      <c r="A487" s="30">
        <v>2016</v>
      </c>
      <c r="B487" s="30" t="s">
        <v>41</v>
      </c>
      <c r="D487" s="22" t="s">
        <v>79</v>
      </c>
      <c r="E487" s="1" t="s">
        <v>44</v>
      </c>
      <c r="F487" s="1" t="s">
        <v>48</v>
      </c>
      <c r="G487" s="28" t="s">
        <v>74</v>
      </c>
      <c r="H487" s="24">
        <v>178008</v>
      </c>
      <c r="I487" s="1">
        <v>356</v>
      </c>
      <c r="J487" s="17">
        <v>130</v>
      </c>
      <c r="K487" s="24">
        <f t="shared" si="49"/>
        <v>1369.2923076923078</v>
      </c>
      <c r="L487" s="18">
        <v>37.5</v>
      </c>
      <c r="M487" s="18">
        <v>3.76</v>
      </c>
      <c r="N487" s="18">
        <v>31.7</v>
      </c>
      <c r="O487" s="19">
        <v>0.57230000000000003</v>
      </c>
      <c r="Q487" s="21">
        <f t="shared" si="50"/>
        <v>783.6459876923077</v>
      </c>
      <c r="R487" s="7">
        <f t="shared" si="51"/>
        <v>6675300</v>
      </c>
      <c r="S487" s="8">
        <f t="shared" si="52"/>
        <v>669310.07999999996</v>
      </c>
      <c r="T487" s="8">
        <f t="shared" si="53"/>
        <v>5642853.5999999996</v>
      </c>
      <c r="U487" s="8">
        <f t="shared" si="54"/>
        <v>101873.97840000001</v>
      </c>
      <c r="V487" s="8">
        <f t="shared" si="55"/>
        <v>139495254.97713232</v>
      </c>
    </row>
    <row r="488" spans="1:22" x14ac:dyDescent="0.4">
      <c r="A488" s="30">
        <v>2016</v>
      </c>
      <c r="B488" s="30" t="s">
        <v>21</v>
      </c>
      <c r="D488" s="22" t="s">
        <v>79</v>
      </c>
      <c r="E488" s="1" t="s">
        <v>44</v>
      </c>
      <c r="F488" s="1" t="s">
        <v>48</v>
      </c>
      <c r="G488" s="28" t="s">
        <v>74</v>
      </c>
      <c r="H488" s="24">
        <v>101890</v>
      </c>
      <c r="I488" s="1">
        <v>207</v>
      </c>
      <c r="J488" s="17">
        <v>78</v>
      </c>
      <c r="K488" s="24">
        <f t="shared" si="49"/>
        <v>1306.2820512820513</v>
      </c>
      <c r="L488" s="18">
        <v>36.700000000000003</v>
      </c>
      <c r="M488" s="18">
        <v>4.05</v>
      </c>
      <c r="N488" s="18">
        <v>30.5</v>
      </c>
      <c r="O488" s="19">
        <v>0.55659999999999998</v>
      </c>
      <c r="Q488" s="21">
        <f t="shared" si="50"/>
        <v>727.07658974358969</v>
      </c>
      <c r="R488" s="7">
        <f t="shared" si="51"/>
        <v>3739363.0000000005</v>
      </c>
      <c r="S488" s="8">
        <f t="shared" si="52"/>
        <v>412654.5</v>
      </c>
      <c r="T488" s="8">
        <f t="shared" si="53"/>
        <v>3107645</v>
      </c>
      <c r="U488" s="8">
        <f t="shared" si="54"/>
        <v>56711.973999999995</v>
      </c>
      <c r="V488" s="8">
        <f t="shared" si="55"/>
        <v>74081833.728974357</v>
      </c>
    </row>
    <row r="489" spans="1:22" x14ac:dyDescent="0.4">
      <c r="A489" s="30">
        <v>2016</v>
      </c>
      <c r="B489" s="30" t="s">
        <v>41</v>
      </c>
      <c r="D489" s="22" t="s">
        <v>79</v>
      </c>
      <c r="E489" s="1" t="s">
        <v>44</v>
      </c>
      <c r="F489" s="1" t="s">
        <v>48</v>
      </c>
      <c r="G489" s="28" t="s">
        <v>74</v>
      </c>
      <c r="H489" s="24">
        <v>152700</v>
      </c>
      <c r="I489" s="1">
        <v>302</v>
      </c>
      <c r="J489" s="17">
        <v>125</v>
      </c>
      <c r="K489" s="24">
        <f t="shared" si="49"/>
        <v>1221.5999999999999</v>
      </c>
      <c r="L489" s="18">
        <v>35.5</v>
      </c>
      <c r="M489" s="18">
        <v>3.5</v>
      </c>
      <c r="N489" s="18">
        <v>27.4</v>
      </c>
      <c r="O489" s="19">
        <v>0.53620000000000001</v>
      </c>
      <c r="Q489" s="21">
        <f t="shared" si="50"/>
        <v>655.02192000000002</v>
      </c>
      <c r="R489" s="7">
        <f t="shared" si="51"/>
        <v>5420850</v>
      </c>
      <c r="S489" s="8">
        <f t="shared" si="52"/>
        <v>534450</v>
      </c>
      <c r="T489" s="8">
        <f t="shared" si="53"/>
        <v>4183980</v>
      </c>
      <c r="U489" s="8">
        <f t="shared" si="54"/>
        <v>81877.740000000005</v>
      </c>
      <c r="V489" s="8">
        <f t="shared" si="55"/>
        <v>100021847.184</v>
      </c>
    </row>
    <row r="490" spans="1:22" x14ac:dyDescent="0.4">
      <c r="A490" s="30">
        <v>2016</v>
      </c>
      <c r="B490" s="30" t="s">
        <v>19</v>
      </c>
      <c r="D490" s="22" t="s">
        <v>79</v>
      </c>
      <c r="E490" s="1" t="s">
        <v>44</v>
      </c>
      <c r="F490" s="1" t="s">
        <v>48</v>
      </c>
      <c r="G490" s="28" t="s">
        <v>74</v>
      </c>
      <c r="H490" s="24">
        <v>167602</v>
      </c>
      <c r="I490" s="1">
        <v>339</v>
      </c>
      <c r="J490" s="17">
        <v>172</v>
      </c>
      <c r="K490" s="24">
        <f t="shared" si="49"/>
        <v>974.43023255813955</v>
      </c>
      <c r="L490" s="18">
        <v>37</v>
      </c>
      <c r="M490" s="18">
        <v>4.2</v>
      </c>
      <c r="N490" s="18">
        <v>29.1</v>
      </c>
      <c r="O490" s="19">
        <v>0.54149999999999998</v>
      </c>
      <c r="Q490" s="21">
        <f t="shared" si="50"/>
        <v>527.6539709302325</v>
      </c>
      <c r="R490" s="7">
        <f t="shared" si="51"/>
        <v>6201274</v>
      </c>
      <c r="S490" s="8">
        <f t="shared" si="52"/>
        <v>703928.4</v>
      </c>
      <c r="T490" s="8">
        <f t="shared" si="53"/>
        <v>4877218.2</v>
      </c>
      <c r="U490" s="8">
        <f t="shared" si="54"/>
        <v>90756.482999999993</v>
      </c>
      <c r="V490" s="8">
        <f t="shared" si="55"/>
        <v>88435860.835848823</v>
      </c>
    </row>
    <row r="491" spans="1:22" x14ac:dyDescent="0.4">
      <c r="A491" s="30">
        <v>2016</v>
      </c>
      <c r="B491" s="30" t="s">
        <v>41</v>
      </c>
      <c r="D491" s="22" t="s">
        <v>79</v>
      </c>
      <c r="E491" s="1" t="s">
        <v>44</v>
      </c>
      <c r="F491" s="1" t="s">
        <v>48</v>
      </c>
      <c r="G491" s="28" t="s">
        <v>74</v>
      </c>
      <c r="H491" s="24">
        <v>133733</v>
      </c>
      <c r="I491" s="1">
        <v>268</v>
      </c>
      <c r="J491" s="17">
        <v>120</v>
      </c>
      <c r="K491" s="24">
        <f t="shared" si="49"/>
        <v>1114.4416666666666</v>
      </c>
      <c r="L491" s="18">
        <v>36.200000000000003</v>
      </c>
      <c r="M491" s="18">
        <v>3.82</v>
      </c>
      <c r="N491" s="18">
        <v>27.6</v>
      </c>
      <c r="O491" s="19">
        <v>0.5575</v>
      </c>
      <c r="Q491" s="21">
        <f t="shared" si="50"/>
        <v>621.30122916666676</v>
      </c>
      <c r="R491" s="7">
        <f t="shared" si="51"/>
        <v>4841134.6000000006</v>
      </c>
      <c r="S491" s="8">
        <f t="shared" si="52"/>
        <v>510860.06</v>
      </c>
      <c r="T491" s="8">
        <f t="shared" si="53"/>
        <v>3691030.8000000003</v>
      </c>
      <c r="U491" s="8">
        <f t="shared" si="54"/>
        <v>74556.147500000006</v>
      </c>
      <c r="V491" s="8">
        <f t="shared" si="55"/>
        <v>83088477.280145839</v>
      </c>
    </row>
    <row r="492" spans="1:22" x14ac:dyDescent="0.4">
      <c r="A492" s="22">
        <v>2016</v>
      </c>
      <c r="B492" s="22" t="s">
        <v>21</v>
      </c>
      <c r="C492" s="23">
        <v>4</v>
      </c>
      <c r="D492" s="22" t="s">
        <v>79</v>
      </c>
      <c r="E492" s="1" t="s">
        <v>44</v>
      </c>
      <c r="F492" s="1" t="s">
        <v>20</v>
      </c>
      <c r="G492" s="28" t="s">
        <v>83</v>
      </c>
      <c r="H492" s="24">
        <v>200275</v>
      </c>
      <c r="I492" s="1">
        <v>403</v>
      </c>
      <c r="J492" s="17">
        <v>80</v>
      </c>
      <c r="K492" s="24">
        <f t="shared" si="49"/>
        <v>2503.4375</v>
      </c>
      <c r="L492" s="18">
        <v>37.4</v>
      </c>
      <c r="M492" s="18">
        <v>4.43</v>
      </c>
      <c r="N492" s="18">
        <v>32.5</v>
      </c>
      <c r="O492" s="19">
        <v>0.55569999999999997</v>
      </c>
      <c r="Q492" s="21">
        <f t="shared" si="50"/>
        <v>1391.1602187499998</v>
      </c>
      <c r="R492" s="7">
        <f t="shared" si="51"/>
        <v>7490285</v>
      </c>
      <c r="S492" s="8">
        <f t="shared" si="52"/>
        <v>887218.25</v>
      </c>
      <c r="T492" s="8">
        <f t="shared" si="53"/>
        <v>6508937.5</v>
      </c>
      <c r="U492" s="8">
        <f t="shared" si="54"/>
        <v>111292.81749999999</v>
      </c>
      <c r="V492" s="8">
        <f t="shared" si="55"/>
        <v>278614612.81015623</v>
      </c>
    </row>
    <row r="493" spans="1:22" x14ac:dyDescent="0.4">
      <c r="A493" s="22">
        <v>2016</v>
      </c>
      <c r="B493" s="22" t="s">
        <v>21</v>
      </c>
      <c r="C493" s="23">
        <v>4</v>
      </c>
      <c r="D493" s="22" t="s">
        <v>79</v>
      </c>
      <c r="E493" s="1" t="s">
        <v>44</v>
      </c>
      <c r="F493" s="1" t="s">
        <v>20</v>
      </c>
      <c r="G493" s="28" t="s">
        <v>83</v>
      </c>
      <c r="H493" s="24">
        <v>95553</v>
      </c>
      <c r="I493" s="1">
        <v>194</v>
      </c>
      <c r="J493" s="17">
        <v>40</v>
      </c>
      <c r="K493" s="24">
        <f t="shared" si="49"/>
        <v>2388.8249999999998</v>
      </c>
      <c r="L493" s="18">
        <v>37.700000000000003</v>
      </c>
      <c r="M493" s="18">
        <v>4.41</v>
      </c>
      <c r="N493" s="18">
        <v>32.299999999999997</v>
      </c>
      <c r="O493" s="19">
        <v>0.57389999999999997</v>
      </c>
      <c r="Q493" s="21">
        <f t="shared" si="50"/>
        <v>1370.9466674999999</v>
      </c>
      <c r="R493" s="7">
        <f t="shared" si="51"/>
        <v>3602348.1</v>
      </c>
      <c r="S493" s="8">
        <f t="shared" si="52"/>
        <v>421388.73000000004</v>
      </c>
      <c r="T493" s="8">
        <f t="shared" si="53"/>
        <v>3086361.9</v>
      </c>
      <c r="U493" s="8">
        <f t="shared" si="54"/>
        <v>54837.866699999999</v>
      </c>
      <c r="V493" s="8">
        <f t="shared" si="55"/>
        <v>130998066.91962749</v>
      </c>
    </row>
    <row r="494" spans="1:22" x14ac:dyDescent="0.4">
      <c r="A494" s="22">
        <v>2016</v>
      </c>
      <c r="B494" s="22" t="s">
        <v>21</v>
      </c>
      <c r="C494" s="23">
        <v>4</v>
      </c>
      <c r="D494" s="22" t="s">
        <v>79</v>
      </c>
      <c r="E494" s="1" t="s">
        <v>44</v>
      </c>
      <c r="F494" s="1" t="s">
        <v>20</v>
      </c>
      <c r="G494" s="28" t="s">
        <v>83</v>
      </c>
      <c r="H494" s="24">
        <v>86645</v>
      </c>
      <c r="I494" s="1">
        <v>177</v>
      </c>
      <c r="J494" s="17">
        <v>40</v>
      </c>
      <c r="K494" s="24">
        <f t="shared" si="49"/>
        <v>2166.125</v>
      </c>
      <c r="L494" s="18">
        <v>37.700000000000003</v>
      </c>
      <c r="M494" s="18">
        <v>4.33</v>
      </c>
      <c r="N494" s="18">
        <v>32.5</v>
      </c>
      <c r="O494" s="19">
        <v>0.54330000000000001</v>
      </c>
      <c r="Q494" s="21">
        <f t="shared" si="50"/>
        <v>1176.8557125</v>
      </c>
      <c r="R494" s="7">
        <f t="shared" si="51"/>
        <v>3266516.5000000005</v>
      </c>
      <c r="S494" s="8">
        <f t="shared" si="52"/>
        <v>375172.85000000003</v>
      </c>
      <c r="T494" s="8">
        <f t="shared" si="53"/>
        <v>2815962.5</v>
      </c>
      <c r="U494" s="8">
        <f t="shared" si="54"/>
        <v>47074.228499999997</v>
      </c>
      <c r="V494" s="8">
        <f t="shared" si="55"/>
        <v>101968663.2095625</v>
      </c>
    </row>
    <row r="495" spans="1:22" x14ac:dyDescent="0.4">
      <c r="A495" s="22">
        <v>2016</v>
      </c>
      <c r="B495" s="22" t="s">
        <v>19</v>
      </c>
      <c r="D495" s="22" t="s">
        <v>79</v>
      </c>
      <c r="E495" s="1" t="s">
        <v>44</v>
      </c>
      <c r="F495" s="1" t="s">
        <v>38</v>
      </c>
      <c r="G495" s="28" t="s">
        <v>69</v>
      </c>
      <c r="H495" s="24">
        <v>62259</v>
      </c>
      <c r="I495" s="1">
        <v>125</v>
      </c>
      <c r="J495" s="17">
        <v>140</v>
      </c>
      <c r="K495" s="24">
        <f t="shared" si="49"/>
        <v>444.70714285714286</v>
      </c>
      <c r="L495" s="18">
        <v>36</v>
      </c>
      <c r="M495" s="18">
        <v>4.78</v>
      </c>
      <c r="N495" s="18">
        <v>31</v>
      </c>
      <c r="O495" s="19">
        <v>0.54369999999999996</v>
      </c>
      <c r="Q495" s="21">
        <f t="shared" si="50"/>
        <v>241.78727357142859</v>
      </c>
      <c r="R495" s="7">
        <f t="shared" si="51"/>
        <v>2241324</v>
      </c>
      <c r="S495" s="8">
        <f t="shared" si="52"/>
        <v>297598.02</v>
      </c>
      <c r="T495" s="8">
        <f t="shared" si="53"/>
        <v>1930029</v>
      </c>
      <c r="U495" s="8">
        <f t="shared" si="54"/>
        <v>33850.2183</v>
      </c>
      <c r="V495" s="8">
        <f t="shared" si="55"/>
        <v>15053433.865283573</v>
      </c>
    </row>
    <row r="496" spans="1:22" x14ac:dyDescent="0.4">
      <c r="A496" s="22">
        <v>2016</v>
      </c>
      <c r="B496" s="22" t="s">
        <v>19</v>
      </c>
      <c r="D496" s="22" t="s">
        <v>79</v>
      </c>
      <c r="E496" s="1" t="s">
        <v>44</v>
      </c>
      <c r="F496" s="1" t="s">
        <v>34</v>
      </c>
      <c r="G496" s="28" t="s">
        <v>75</v>
      </c>
      <c r="H496" s="24">
        <v>13639</v>
      </c>
      <c r="I496" s="1">
        <v>27</v>
      </c>
      <c r="J496" s="17">
        <v>28</v>
      </c>
      <c r="K496" s="24">
        <f t="shared" si="49"/>
        <v>487.10714285714283</v>
      </c>
      <c r="L496" s="18">
        <v>36</v>
      </c>
      <c r="M496" s="18">
        <v>4.5</v>
      </c>
      <c r="N496" s="18">
        <v>28</v>
      </c>
      <c r="O496" s="19">
        <v>0.55900000000000005</v>
      </c>
      <c r="Q496" s="21">
        <f t="shared" si="50"/>
        <v>272.29289285714287</v>
      </c>
      <c r="R496" s="7">
        <f t="shared" si="51"/>
        <v>491004</v>
      </c>
      <c r="S496" s="8">
        <f t="shared" si="52"/>
        <v>61375.5</v>
      </c>
      <c r="T496" s="8">
        <f t="shared" si="53"/>
        <v>381892</v>
      </c>
      <c r="U496" s="8">
        <f t="shared" si="54"/>
        <v>7624.2010000000009</v>
      </c>
      <c r="V496" s="8">
        <f t="shared" si="55"/>
        <v>3713802.7656785715</v>
      </c>
    </row>
    <row r="497" spans="1:22" x14ac:dyDescent="0.4">
      <c r="A497" s="22">
        <v>2016</v>
      </c>
      <c r="B497" s="22" t="s">
        <v>19</v>
      </c>
      <c r="D497" s="22" t="s">
        <v>79</v>
      </c>
      <c r="E497" s="1" t="s">
        <v>44</v>
      </c>
      <c r="F497" s="1" t="s">
        <v>34</v>
      </c>
      <c r="G497" s="28" t="s">
        <v>81</v>
      </c>
      <c r="H497" s="24">
        <v>11152</v>
      </c>
      <c r="I497" s="1">
        <v>23</v>
      </c>
      <c r="J497" s="17">
        <v>28</v>
      </c>
      <c r="K497" s="24">
        <f t="shared" si="49"/>
        <v>398.28571428571428</v>
      </c>
      <c r="L497" s="18">
        <v>35</v>
      </c>
      <c r="M497" s="18">
        <v>4.45</v>
      </c>
      <c r="N497" s="18">
        <v>28.4</v>
      </c>
      <c r="O497" s="19">
        <v>0.54710000000000003</v>
      </c>
      <c r="Q497" s="21">
        <f t="shared" si="50"/>
        <v>217.9021142857143</v>
      </c>
      <c r="R497" s="7">
        <f t="shared" si="51"/>
        <v>390320</v>
      </c>
      <c r="S497" s="8">
        <f t="shared" si="52"/>
        <v>49626.400000000001</v>
      </c>
      <c r="T497" s="8">
        <f t="shared" si="53"/>
        <v>316716.79999999999</v>
      </c>
      <c r="U497" s="8">
        <f t="shared" si="54"/>
        <v>6101.2592000000004</v>
      </c>
      <c r="V497" s="8">
        <f t="shared" si="55"/>
        <v>2430044.3785142861</v>
      </c>
    </row>
    <row r="498" spans="1:22" x14ac:dyDescent="0.4">
      <c r="A498" s="22">
        <v>2016</v>
      </c>
      <c r="B498" s="22" t="s">
        <v>19</v>
      </c>
      <c r="D498" s="22" t="s">
        <v>79</v>
      </c>
      <c r="E498" s="1" t="s">
        <v>44</v>
      </c>
      <c r="F498" s="1" t="s">
        <v>34</v>
      </c>
      <c r="G498" s="28" t="s">
        <v>60</v>
      </c>
      <c r="H498" s="24">
        <v>69901</v>
      </c>
      <c r="I498" s="1">
        <v>146</v>
      </c>
      <c r="J498" s="17">
        <v>142</v>
      </c>
      <c r="K498" s="24">
        <f t="shared" si="49"/>
        <v>492.26056338028167</v>
      </c>
      <c r="L498" s="18">
        <v>37.299999999999997</v>
      </c>
      <c r="M498" s="18">
        <v>4.91</v>
      </c>
      <c r="N498" s="18">
        <v>34.200000000000003</v>
      </c>
      <c r="O498" s="19">
        <v>0.54869999999999997</v>
      </c>
      <c r="Q498" s="21">
        <f t="shared" si="50"/>
        <v>270.10337112676052</v>
      </c>
      <c r="R498" s="7">
        <f t="shared" si="51"/>
        <v>2607307.2999999998</v>
      </c>
      <c r="S498" s="8">
        <f t="shared" si="52"/>
        <v>343213.91000000003</v>
      </c>
      <c r="T498" s="8">
        <f t="shared" si="53"/>
        <v>2390614.2000000002</v>
      </c>
      <c r="U498" s="8">
        <f t="shared" si="54"/>
        <v>38354.678699999997</v>
      </c>
      <c r="V498" s="8">
        <f t="shared" si="55"/>
        <v>18880495.745131686</v>
      </c>
    </row>
    <row r="499" spans="1:22" x14ac:dyDescent="0.4">
      <c r="A499" s="30">
        <v>2016</v>
      </c>
      <c r="B499" s="30" t="s">
        <v>19</v>
      </c>
      <c r="D499" s="22" t="s">
        <v>79</v>
      </c>
      <c r="E499" s="1" t="s">
        <v>44</v>
      </c>
      <c r="F499" s="1" t="s">
        <v>38</v>
      </c>
      <c r="G499" s="28" t="s">
        <v>69</v>
      </c>
      <c r="H499" s="24">
        <v>40635</v>
      </c>
      <c r="I499" s="1">
        <v>86</v>
      </c>
      <c r="J499" s="17">
        <v>95</v>
      </c>
      <c r="K499" s="24">
        <f t="shared" si="49"/>
        <v>427.73684210526318</v>
      </c>
      <c r="L499" s="18">
        <v>37</v>
      </c>
      <c r="M499" s="18">
        <v>4.3899999999999997</v>
      </c>
      <c r="N499" s="18">
        <v>32</v>
      </c>
      <c r="O499" s="19">
        <v>0.56699999999999995</v>
      </c>
      <c r="Q499" s="21">
        <f t="shared" si="50"/>
        <v>242.5267894736842</v>
      </c>
      <c r="R499" s="7">
        <f t="shared" si="51"/>
        <v>1503495</v>
      </c>
      <c r="S499" s="8">
        <f t="shared" si="52"/>
        <v>178387.65</v>
      </c>
      <c r="T499" s="8">
        <f t="shared" si="53"/>
        <v>1300320</v>
      </c>
      <c r="U499" s="8">
        <f t="shared" si="54"/>
        <v>23040.044999999998</v>
      </c>
      <c r="V499" s="8">
        <f t="shared" si="55"/>
        <v>9855076.0902631581</v>
      </c>
    </row>
    <row r="500" spans="1:22" x14ac:dyDescent="0.4">
      <c r="A500" s="30">
        <v>2016</v>
      </c>
      <c r="B500" s="30" t="s">
        <v>21</v>
      </c>
      <c r="C500" s="23">
        <v>2.6</v>
      </c>
      <c r="D500" s="22" t="s">
        <v>79</v>
      </c>
      <c r="E500" s="1" t="s">
        <v>44</v>
      </c>
      <c r="F500" s="1" t="s">
        <v>20</v>
      </c>
      <c r="G500" s="28" t="s">
        <v>83</v>
      </c>
      <c r="H500" s="24">
        <v>81530</v>
      </c>
      <c r="I500" s="1">
        <v>168</v>
      </c>
      <c r="J500" s="17">
        <v>41</v>
      </c>
      <c r="K500" s="24">
        <f t="shared" si="49"/>
        <v>1988.5365853658536</v>
      </c>
      <c r="L500" s="18">
        <v>36.200000000000003</v>
      </c>
      <c r="M500" s="18">
        <v>4.17</v>
      </c>
      <c r="N500" s="18">
        <v>30.5</v>
      </c>
      <c r="O500" s="19">
        <v>0.56459999999999999</v>
      </c>
      <c r="Q500" s="21">
        <f t="shared" si="50"/>
        <v>1122.7277560975608</v>
      </c>
      <c r="R500" s="7">
        <f t="shared" si="51"/>
        <v>2951386</v>
      </c>
      <c r="S500" s="8">
        <f t="shared" si="52"/>
        <v>339980.1</v>
      </c>
      <c r="T500" s="8">
        <f t="shared" si="53"/>
        <v>2486665</v>
      </c>
      <c r="U500" s="8">
        <f t="shared" si="54"/>
        <v>46031.837999999996</v>
      </c>
      <c r="V500" s="8">
        <f t="shared" si="55"/>
        <v>91535993.95463413</v>
      </c>
    </row>
    <row r="501" spans="1:22" x14ac:dyDescent="0.4">
      <c r="A501" s="22">
        <v>2016</v>
      </c>
      <c r="B501" s="22" t="s">
        <v>41</v>
      </c>
      <c r="C501" s="23">
        <v>3</v>
      </c>
      <c r="D501" s="22" t="s">
        <v>79</v>
      </c>
      <c r="E501" s="1" t="s">
        <v>44</v>
      </c>
      <c r="F501" s="1" t="s">
        <v>20</v>
      </c>
      <c r="G501" s="28" t="s">
        <v>83</v>
      </c>
      <c r="H501" s="24">
        <v>130087</v>
      </c>
      <c r="I501" s="1">
        <v>259</v>
      </c>
      <c r="J501" s="17">
        <v>67</v>
      </c>
      <c r="K501" s="24">
        <f t="shared" si="49"/>
        <v>1941.5970149253731</v>
      </c>
      <c r="L501" s="18">
        <v>36.1</v>
      </c>
      <c r="M501" s="18">
        <v>4.83</v>
      </c>
      <c r="N501" s="18">
        <v>31.2</v>
      </c>
      <c r="O501" s="19">
        <v>0.57099999999999995</v>
      </c>
      <c r="Q501" s="21">
        <f t="shared" si="50"/>
        <v>1108.651895522388</v>
      </c>
      <c r="R501" s="7">
        <f t="shared" si="51"/>
        <v>4696140.7</v>
      </c>
      <c r="S501" s="8">
        <f t="shared" si="52"/>
        <v>628320.21</v>
      </c>
      <c r="T501" s="8">
        <f t="shared" si="53"/>
        <v>4058714.4</v>
      </c>
      <c r="U501" s="8">
        <f t="shared" si="54"/>
        <v>74279.676999999996</v>
      </c>
      <c r="V501" s="8">
        <f t="shared" si="55"/>
        <v>144221199.1328209</v>
      </c>
    </row>
    <row r="502" spans="1:22" x14ac:dyDescent="0.4">
      <c r="A502" s="22">
        <v>2016</v>
      </c>
      <c r="B502" s="22" t="s">
        <v>41</v>
      </c>
      <c r="D502" s="22" t="s">
        <v>78</v>
      </c>
      <c r="E502" s="1" t="s">
        <v>66</v>
      </c>
      <c r="F502" s="1" t="s">
        <v>70</v>
      </c>
      <c r="G502" s="28" t="s">
        <v>84</v>
      </c>
      <c r="H502" s="24">
        <v>75860</v>
      </c>
      <c r="I502" s="1">
        <v>159</v>
      </c>
      <c r="J502" s="17">
        <v>60</v>
      </c>
      <c r="K502" s="24">
        <f t="shared" si="49"/>
        <v>1264.3333333333333</v>
      </c>
      <c r="L502" s="18">
        <v>37</v>
      </c>
      <c r="M502" s="18">
        <v>3.7</v>
      </c>
      <c r="N502" s="18">
        <v>31.97</v>
      </c>
      <c r="O502" s="19">
        <v>0.55699699999999996</v>
      </c>
      <c r="Q502" s="21">
        <f t="shared" si="50"/>
        <v>704.22987366666666</v>
      </c>
      <c r="R502" s="7">
        <f t="shared" si="51"/>
        <v>2806820</v>
      </c>
      <c r="S502" s="8">
        <f t="shared" si="52"/>
        <v>280682</v>
      </c>
      <c r="T502" s="8">
        <f t="shared" si="53"/>
        <v>2425244.1999999997</v>
      </c>
      <c r="U502" s="8">
        <f t="shared" si="54"/>
        <v>42253.792419999998</v>
      </c>
      <c r="V502" s="8">
        <f t="shared" si="55"/>
        <v>53422878.216353334</v>
      </c>
    </row>
    <row r="503" spans="1:22" x14ac:dyDescent="0.4">
      <c r="A503" s="22">
        <v>2016</v>
      </c>
      <c r="B503" s="22" t="s">
        <v>41</v>
      </c>
      <c r="C503" s="23">
        <v>4</v>
      </c>
      <c r="D503" s="22" t="s">
        <v>79</v>
      </c>
      <c r="E503" s="1" t="s">
        <v>44</v>
      </c>
      <c r="F503" s="1" t="s">
        <v>20</v>
      </c>
      <c r="G503" s="28" t="s">
        <v>83</v>
      </c>
      <c r="H503" s="24">
        <v>113824</v>
      </c>
      <c r="I503" s="1">
        <v>234</v>
      </c>
      <c r="J503" s="17">
        <v>60</v>
      </c>
      <c r="K503" s="24">
        <f t="shared" si="49"/>
        <v>1897.0666666666666</v>
      </c>
      <c r="L503" s="18">
        <v>36.93</v>
      </c>
      <c r="M503" s="18">
        <v>3.76</v>
      </c>
      <c r="N503" s="18">
        <v>32.19</v>
      </c>
      <c r="O503" s="19">
        <v>0.56689999999999996</v>
      </c>
      <c r="Q503" s="21">
        <f t="shared" si="50"/>
        <v>1075.4470933333332</v>
      </c>
      <c r="R503" s="7">
        <f t="shared" si="51"/>
        <v>4203520.32</v>
      </c>
      <c r="S503" s="8">
        <f t="shared" si="52"/>
        <v>427978.23999999999</v>
      </c>
      <c r="T503" s="8">
        <f t="shared" si="53"/>
        <v>3663994.5599999996</v>
      </c>
      <c r="U503" s="8">
        <f t="shared" si="54"/>
        <v>64526.825599999996</v>
      </c>
      <c r="V503" s="8">
        <f t="shared" si="55"/>
        <v>122411689.95157333</v>
      </c>
    </row>
    <row r="504" spans="1:22" x14ac:dyDescent="0.4">
      <c r="A504" s="22">
        <v>2016</v>
      </c>
      <c r="B504" s="22" t="s">
        <v>19</v>
      </c>
      <c r="D504" s="22" t="s">
        <v>79</v>
      </c>
      <c r="E504" s="1" t="s">
        <v>44</v>
      </c>
      <c r="F504" s="1" t="s">
        <v>20</v>
      </c>
      <c r="G504" s="28" t="s">
        <v>83</v>
      </c>
      <c r="H504" s="24">
        <v>72075</v>
      </c>
      <c r="I504" s="1">
        <v>149</v>
      </c>
      <c r="J504" s="17">
        <v>75</v>
      </c>
      <c r="K504" s="24">
        <f t="shared" si="49"/>
        <v>961</v>
      </c>
      <c r="L504" s="18">
        <v>35.5</v>
      </c>
      <c r="M504" s="18">
        <v>4.93</v>
      </c>
      <c r="N504" s="18">
        <v>31.3</v>
      </c>
      <c r="O504" s="19">
        <v>0.5504</v>
      </c>
      <c r="Q504" s="21">
        <f t="shared" si="50"/>
        <v>528.93439999999998</v>
      </c>
      <c r="R504" s="7">
        <f t="shared" si="51"/>
        <v>2558662.5</v>
      </c>
      <c r="S504" s="8">
        <f t="shared" si="52"/>
        <v>355329.75</v>
      </c>
      <c r="T504" s="8">
        <f t="shared" si="53"/>
        <v>2255947.5</v>
      </c>
      <c r="U504" s="8">
        <f t="shared" si="54"/>
        <v>39670.080000000002</v>
      </c>
      <c r="V504" s="8">
        <f t="shared" si="55"/>
        <v>38122946.879999995</v>
      </c>
    </row>
    <row r="505" spans="1:22" x14ac:dyDescent="0.4">
      <c r="A505" s="30">
        <v>2016</v>
      </c>
      <c r="B505" s="30" t="s">
        <v>41</v>
      </c>
      <c r="C505" s="23">
        <v>3.5</v>
      </c>
      <c r="D505" s="22" t="s">
        <v>79</v>
      </c>
      <c r="E505" s="1" t="s">
        <v>44</v>
      </c>
      <c r="F505" s="1" t="s">
        <v>46</v>
      </c>
      <c r="G505" s="28" t="s">
        <v>82</v>
      </c>
      <c r="H505" s="24">
        <v>78747</v>
      </c>
      <c r="I505" s="1">
        <v>159</v>
      </c>
      <c r="J505" s="17">
        <v>70</v>
      </c>
      <c r="K505" s="24">
        <f t="shared" si="49"/>
        <v>1124.9571428571428</v>
      </c>
      <c r="L505" s="18">
        <v>35.9</v>
      </c>
      <c r="M505" s="18">
        <v>4.03</v>
      </c>
      <c r="N505" s="18">
        <v>31.2</v>
      </c>
      <c r="O505" s="19">
        <v>0.54390000000000005</v>
      </c>
      <c r="Q505" s="21">
        <f t="shared" si="50"/>
        <v>611.86419000000001</v>
      </c>
      <c r="R505" s="7">
        <f t="shared" si="51"/>
        <v>2827017.3</v>
      </c>
      <c r="S505" s="8">
        <f t="shared" si="52"/>
        <v>317350.41000000003</v>
      </c>
      <c r="T505" s="8">
        <f t="shared" si="53"/>
        <v>2456906.4</v>
      </c>
      <c r="U505" s="8">
        <f t="shared" si="54"/>
        <v>42830.493300000002</v>
      </c>
      <c r="V505" s="8">
        <f t="shared" si="55"/>
        <v>48182469.369929999</v>
      </c>
    </row>
    <row r="506" spans="1:22" x14ac:dyDescent="0.4">
      <c r="A506" s="30">
        <v>2016</v>
      </c>
      <c r="B506" s="30" t="s">
        <v>19</v>
      </c>
      <c r="D506" s="22" t="s">
        <v>79</v>
      </c>
      <c r="E506" s="1" t="s">
        <v>44</v>
      </c>
      <c r="F506" s="1" t="s">
        <v>20</v>
      </c>
      <c r="G506" s="28" t="s">
        <v>83</v>
      </c>
      <c r="H506" s="24">
        <v>9579</v>
      </c>
      <c r="I506" s="1">
        <v>20</v>
      </c>
      <c r="J506" s="17">
        <v>11</v>
      </c>
      <c r="K506" s="24">
        <f t="shared" si="49"/>
        <v>870.81818181818187</v>
      </c>
      <c r="L506" s="18">
        <v>36.6</v>
      </c>
      <c r="M506" s="18">
        <v>5.16</v>
      </c>
      <c r="N506" s="18">
        <v>33.1</v>
      </c>
      <c r="O506" s="19">
        <v>0.54090000000000005</v>
      </c>
      <c r="Q506" s="21">
        <f t="shared" si="50"/>
        <v>471.02555454545455</v>
      </c>
      <c r="R506" s="7">
        <f t="shared" si="51"/>
        <v>350591.4</v>
      </c>
      <c r="S506" s="8">
        <f t="shared" si="52"/>
        <v>49427.64</v>
      </c>
      <c r="T506" s="8">
        <f t="shared" si="53"/>
        <v>317064.90000000002</v>
      </c>
      <c r="U506" s="8">
        <f t="shared" si="54"/>
        <v>5181.2811000000002</v>
      </c>
      <c r="V506" s="8">
        <f t="shared" si="55"/>
        <v>4511953.7869909089</v>
      </c>
    </row>
    <row r="507" spans="1:22" x14ac:dyDescent="0.4">
      <c r="A507" s="22">
        <v>2016</v>
      </c>
      <c r="B507" s="22" t="s">
        <v>19</v>
      </c>
      <c r="D507" s="22" t="s">
        <v>79</v>
      </c>
      <c r="E507" s="1" t="s">
        <v>44</v>
      </c>
      <c r="F507" s="1" t="s">
        <v>20</v>
      </c>
      <c r="G507" s="28" t="s">
        <v>83</v>
      </c>
      <c r="H507" s="24">
        <v>21963</v>
      </c>
      <c r="I507" s="1">
        <v>44</v>
      </c>
      <c r="J507" s="17">
        <v>33.700000000000003</v>
      </c>
      <c r="K507" s="24">
        <f t="shared" si="49"/>
        <v>651.72106824925811</v>
      </c>
      <c r="L507" s="18">
        <v>35.6</v>
      </c>
      <c r="M507" s="18">
        <v>4.34</v>
      </c>
      <c r="N507" s="18">
        <v>31.8</v>
      </c>
      <c r="O507" s="19">
        <v>0.54779999999999995</v>
      </c>
      <c r="Q507" s="21">
        <f t="shared" si="50"/>
        <v>357.01280118694359</v>
      </c>
      <c r="R507" s="7">
        <f t="shared" si="51"/>
        <v>781882.8</v>
      </c>
      <c r="S507" s="8">
        <f t="shared" si="52"/>
        <v>95319.42</v>
      </c>
      <c r="T507" s="8">
        <f t="shared" si="53"/>
        <v>698423.4</v>
      </c>
      <c r="U507" s="8">
        <f t="shared" si="54"/>
        <v>12031.331399999999</v>
      </c>
      <c r="V507" s="8">
        <f t="shared" si="55"/>
        <v>7841072.1524688425</v>
      </c>
    </row>
    <row r="508" spans="1:22" x14ac:dyDescent="0.4">
      <c r="A508" s="30">
        <v>2016</v>
      </c>
      <c r="B508" s="30" t="s">
        <v>41</v>
      </c>
      <c r="C508" s="23">
        <v>2.6</v>
      </c>
      <c r="D508" s="22" t="s">
        <v>79</v>
      </c>
      <c r="E508" s="1" t="s">
        <v>44</v>
      </c>
      <c r="F508" s="1" t="s">
        <v>46</v>
      </c>
      <c r="G508" s="28" t="s">
        <v>82</v>
      </c>
      <c r="H508" s="24">
        <v>76564</v>
      </c>
      <c r="I508" s="1">
        <v>153</v>
      </c>
      <c r="J508" s="17">
        <v>75</v>
      </c>
      <c r="K508" s="24">
        <f t="shared" si="49"/>
        <v>1020.8533333333334</v>
      </c>
      <c r="L508" s="18">
        <v>36.200000000000003</v>
      </c>
      <c r="M508" s="18">
        <v>4.4400000000000004</v>
      </c>
      <c r="N508" s="18">
        <v>31.1</v>
      </c>
      <c r="O508" s="19">
        <v>0.54069999999999996</v>
      </c>
      <c r="Q508" s="21">
        <f t="shared" si="50"/>
        <v>551.97539733333326</v>
      </c>
      <c r="R508" s="7">
        <f t="shared" si="51"/>
        <v>2771616.8000000003</v>
      </c>
      <c r="S508" s="8">
        <f t="shared" si="52"/>
        <v>339944.16000000003</v>
      </c>
      <c r="T508" s="8">
        <f t="shared" si="53"/>
        <v>2381140.4</v>
      </c>
      <c r="U508" s="8">
        <f t="shared" si="54"/>
        <v>41398.154799999997</v>
      </c>
      <c r="V508" s="8">
        <f t="shared" si="55"/>
        <v>42261444.321429327</v>
      </c>
    </row>
    <row r="509" spans="1:22" x14ac:dyDescent="0.4">
      <c r="A509" s="30">
        <v>2016</v>
      </c>
      <c r="B509" s="30" t="s">
        <v>21</v>
      </c>
      <c r="C509" s="23">
        <v>2.6</v>
      </c>
      <c r="D509" s="22" t="s">
        <v>79</v>
      </c>
      <c r="E509" s="1" t="s">
        <v>44</v>
      </c>
      <c r="F509" s="1" t="s">
        <v>20</v>
      </c>
      <c r="G509" s="28" t="s">
        <v>83</v>
      </c>
      <c r="H509" s="24">
        <v>80873</v>
      </c>
      <c r="I509" s="1">
        <v>167</v>
      </c>
      <c r="J509" s="17">
        <v>45</v>
      </c>
      <c r="K509" s="24">
        <f t="shared" si="49"/>
        <v>1797.1777777777777</v>
      </c>
      <c r="L509" s="18">
        <v>35.5</v>
      </c>
      <c r="M509" s="18">
        <v>4.93</v>
      </c>
      <c r="N509" s="18">
        <v>30.7</v>
      </c>
      <c r="O509" s="19">
        <v>0.54710000000000003</v>
      </c>
      <c r="Q509" s="21">
        <f t="shared" si="50"/>
        <v>983.23596222222227</v>
      </c>
      <c r="R509" s="7">
        <f t="shared" si="51"/>
        <v>2870991.5</v>
      </c>
      <c r="S509" s="8">
        <f t="shared" si="52"/>
        <v>398703.88999999996</v>
      </c>
      <c r="T509" s="8">
        <f t="shared" si="53"/>
        <v>2482801.1</v>
      </c>
      <c r="U509" s="8">
        <f t="shared" si="54"/>
        <v>44245.618300000002</v>
      </c>
      <c r="V509" s="8">
        <f t="shared" si="55"/>
        <v>79517241.972797781</v>
      </c>
    </row>
    <row r="510" spans="1:22" x14ac:dyDescent="0.4">
      <c r="A510" s="30">
        <v>2016</v>
      </c>
      <c r="B510" s="30" t="s">
        <v>19</v>
      </c>
      <c r="D510" s="22" t="s">
        <v>79</v>
      </c>
      <c r="E510" s="1" t="s">
        <v>44</v>
      </c>
      <c r="F510" s="1" t="s">
        <v>20</v>
      </c>
      <c r="G510" s="28" t="s">
        <v>83</v>
      </c>
      <c r="H510" s="24">
        <v>40204</v>
      </c>
      <c r="I510" s="1">
        <v>81</v>
      </c>
      <c r="J510" s="17">
        <v>65</v>
      </c>
      <c r="K510" s="24">
        <f t="shared" si="49"/>
        <v>618.52307692307693</v>
      </c>
      <c r="L510" s="18">
        <v>35.6</v>
      </c>
      <c r="M510" s="18">
        <v>4.54</v>
      </c>
      <c r="N510" s="18">
        <v>30.1</v>
      </c>
      <c r="O510" s="19">
        <v>0.55359999999999998</v>
      </c>
      <c r="Q510" s="21">
        <f t="shared" si="50"/>
        <v>342.41437538461537</v>
      </c>
      <c r="R510" s="7">
        <f t="shared" si="51"/>
        <v>1431262.4000000001</v>
      </c>
      <c r="S510" s="8">
        <f t="shared" si="52"/>
        <v>182526.16</v>
      </c>
      <c r="T510" s="8">
        <f t="shared" si="53"/>
        <v>1210140.4000000001</v>
      </c>
      <c r="U510" s="8">
        <f t="shared" si="54"/>
        <v>22256.934399999998</v>
      </c>
      <c r="V510" s="8">
        <f t="shared" si="55"/>
        <v>13766427.547963077</v>
      </c>
    </row>
    <row r="511" spans="1:22" x14ac:dyDescent="0.4">
      <c r="A511" s="30">
        <v>2016</v>
      </c>
      <c r="B511" s="30" t="s">
        <v>21</v>
      </c>
      <c r="C511" s="23">
        <v>3.5</v>
      </c>
      <c r="D511" s="22" t="s">
        <v>79</v>
      </c>
      <c r="E511" s="1" t="s">
        <v>44</v>
      </c>
      <c r="F511" s="1" t="s">
        <v>20</v>
      </c>
      <c r="G511" s="28" t="s">
        <v>83</v>
      </c>
      <c r="H511" s="24">
        <v>161346</v>
      </c>
      <c r="I511" s="1">
        <v>332</v>
      </c>
      <c r="J511" s="17">
        <v>90</v>
      </c>
      <c r="K511" s="24">
        <f t="shared" si="49"/>
        <v>1792.7333333333333</v>
      </c>
      <c r="L511" s="18">
        <v>35.299999999999997</v>
      </c>
      <c r="M511" s="18">
        <v>4.4800000000000004</v>
      </c>
      <c r="N511" s="18">
        <v>30.3</v>
      </c>
      <c r="O511" s="19">
        <v>0.5514</v>
      </c>
      <c r="Q511" s="21">
        <f t="shared" si="50"/>
        <v>988.51315999999997</v>
      </c>
      <c r="R511" s="7">
        <f t="shared" si="51"/>
        <v>5695513.7999999998</v>
      </c>
      <c r="S511" s="8">
        <f t="shared" si="52"/>
        <v>722830.08000000007</v>
      </c>
      <c r="T511" s="8">
        <f t="shared" si="53"/>
        <v>4888783.8</v>
      </c>
      <c r="U511" s="8">
        <f t="shared" si="54"/>
        <v>88966.184399999998</v>
      </c>
      <c r="V511" s="8">
        <f t="shared" si="55"/>
        <v>159492644.31336001</v>
      </c>
    </row>
    <row r="512" spans="1:22" x14ac:dyDescent="0.4">
      <c r="A512" s="30">
        <v>2016</v>
      </c>
      <c r="B512" s="30" t="s">
        <v>41</v>
      </c>
      <c r="C512" s="23">
        <v>3.5</v>
      </c>
      <c r="D512" s="22" t="s">
        <v>79</v>
      </c>
      <c r="E512" s="1" t="s">
        <v>44</v>
      </c>
      <c r="F512" s="1" t="s">
        <v>46</v>
      </c>
      <c r="G512" s="28" t="s">
        <v>82</v>
      </c>
      <c r="H512" s="24">
        <v>59900</v>
      </c>
      <c r="I512" s="1">
        <v>121</v>
      </c>
      <c r="J512" s="17">
        <v>60</v>
      </c>
      <c r="K512" s="24">
        <f t="shared" si="49"/>
        <v>998.33333333333337</v>
      </c>
      <c r="L512" s="18">
        <v>35.5</v>
      </c>
      <c r="M512" s="18">
        <v>4.1399999999999997</v>
      </c>
      <c r="N512" s="18">
        <v>30.8</v>
      </c>
      <c r="O512" s="19">
        <v>0.55110000000000003</v>
      </c>
      <c r="Q512" s="21">
        <f t="shared" si="50"/>
        <v>550.18150000000003</v>
      </c>
      <c r="R512" s="7">
        <f t="shared" si="51"/>
        <v>2126450</v>
      </c>
      <c r="S512" s="8">
        <f t="shared" si="52"/>
        <v>247985.99999999997</v>
      </c>
      <c r="T512" s="8">
        <f t="shared" si="53"/>
        <v>1844920</v>
      </c>
      <c r="U512" s="8">
        <f t="shared" si="54"/>
        <v>33010.89</v>
      </c>
      <c r="V512" s="8">
        <f t="shared" si="55"/>
        <v>32955871.850000001</v>
      </c>
    </row>
    <row r="513" spans="1:22" x14ac:dyDescent="0.4">
      <c r="A513" s="22">
        <v>2016</v>
      </c>
      <c r="B513" s="22" t="s">
        <v>21</v>
      </c>
      <c r="C513" s="23">
        <v>2.5</v>
      </c>
      <c r="D513" s="22" t="s">
        <v>79</v>
      </c>
      <c r="E513" s="1" t="s">
        <v>44</v>
      </c>
      <c r="F513" s="1" t="s">
        <v>20</v>
      </c>
      <c r="G513" s="28" t="s">
        <v>83</v>
      </c>
      <c r="H513" s="24">
        <v>65858</v>
      </c>
      <c r="I513" s="1">
        <v>133</v>
      </c>
      <c r="J513" s="17">
        <v>40</v>
      </c>
      <c r="K513" s="24">
        <f t="shared" si="49"/>
        <v>1646.45</v>
      </c>
      <c r="L513" s="18">
        <v>35.5</v>
      </c>
      <c r="M513" s="18">
        <v>5</v>
      </c>
      <c r="N513" s="18">
        <v>30.9</v>
      </c>
      <c r="O513" s="19">
        <v>0.54169999999999996</v>
      </c>
      <c r="Q513" s="21">
        <f t="shared" si="50"/>
        <v>891.88196499999992</v>
      </c>
      <c r="R513" s="7">
        <f t="shared" si="51"/>
        <v>2337959</v>
      </c>
      <c r="S513" s="8">
        <f t="shared" si="52"/>
        <v>329290</v>
      </c>
      <c r="T513" s="8">
        <f t="shared" si="53"/>
        <v>2035012.2</v>
      </c>
      <c r="U513" s="8">
        <f t="shared" si="54"/>
        <v>35675.278599999998</v>
      </c>
      <c r="V513" s="8">
        <f t="shared" si="55"/>
        <v>58737562.450969994</v>
      </c>
    </row>
    <row r="514" spans="1:22" x14ac:dyDescent="0.4">
      <c r="A514" s="30">
        <v>2016</v>
      </c>
      <c r="B514" s="30" t="s">
        <v>19</v>
      </c>
      <c r="D514" s="22" t="s">
        <v>79</v>
      </c>
      <c r="E514" s="1" t="s">
        <v>44</v>
      </c>
      <c r="F514" s="1" t="s">
        <v>34</v>
      </c>
      <c r="G514" s="28" t="s">
        <v>56</v>
      </c>
      <c r="H514" s="24">
        <v>23316</v>
      </c>
      <c r="I514" s="1">
        <v>48</v>
      </c>
      <c r="J514" s="17">
        <v>45</v>
      </c>
      <c r="K514" s="24">
        <f t="shared" si="49"/>
        <v>518.13333333333333</v>
      </c>
      <c r="L514" s="18">
        <v>34.5</v>
      </c>
      <c r="M514" s="18">
        <v>4.3099999999999996</v>
      </c>
      <c r="N514" s="18">
        <v>29</v>
      </c>
      <c r="O514" s="19">
        <v>0.51590000000000003</v>
      </c>
      <c r="Q514" s="21">
        <f t="shared" si="50"/>
        <v>267.30498666666671</v>
      </c>
      <c r="R514" s="7">
        <f t="shared" si="51"/>
        <v>804402</v>
      </c>
      <c r="S514" s="8">
        <f t="shared" si="52"/>
        <v>100491.95999999999</v>
      </c>
      <c r="T514" s="8">
        <f t="shared" si="53"/>
        <v>676164</v>
      </c>
      <c r="U514" s="8">
        <f t="shared" si="54"/>
        <v>12028.724400000001</v>
      </c>
      <c r="V514" s="8">
        <f t="shared" si="55"/>
        <v>6232483.069120001</v>
      </c>
    </row>
    <row r="515" spans="1:22" x14ac:dyDescent="0.4">
      <c r="A515" s="30">
        <v>2016</v>
      </c>
      <c r="B515" s="30" t="s">
        <v>19</v>
      </c>
      <c r="D515" s="22" t="s">
        <v>79</v>
      </c>
      <c r="E515" s="1" t="s">
        <v>44</v>
      </c>
      <c r="F515" s="1" t="s">
        <v>38</v>
      </c>
      <c r="G515" s="28" t="s">
        <v>69</v>
      </c>
      <c r="H515" s="24">
        <v>41283</v>
      </c>
      <c r="I515" s="1">
        <v>89</v>
      </c>
      <c r="J515" s="17">
        <v>118</v>
      </c>
      <c r="K515" s="24">
        <f t="shared" ref="K515:K578" si="56">IF(J515="",0,H515/J515)</f>
        <v>349.85593220338984</v>
      </c>
      <c r="L515" s="18">
        <v>36.9</v>
      </c>
      <c r="M515" s="18">
        <v>4.46</v>
      </c>
      <c r="N515" s="18">
        <v>31.3</v>
      </c>
      <c r="O515" s="19">
        <v>0.56000000000000005</v>
      </c>
      <c r="Q515" s="21">
        <f t="shared" ref="Q515:Q578" si="57">IF(J515="",0,O515*H515/J515)</f>
        <v>195.91932203389834</v>
      </c>
      <c r="R515" s="7">
        <f t="shared" ref="R515:R578" si="58">$H515*L515</f>
        <v>1523342.7</v>
      </c>
      <c r="S515" s="8">
        <f t="shared" ref="S515:S578" si="59">$H515*M515</f>
        <v>184122.18</v>
      </c>
      <c r="T515" s="8">
        <f t="shared" ref="T515:T578" si="60">$H515*N515</f>
        <v>1292157.9000000001</v>
      </c>
      <c r="U515" s="8">
        <f t="shared" ref="U515:U578" si="61">$H515*O515</f>
        <v>23118.480000000003</v>
      </c>
      <c r="V515" s="8">
        <f t="shared" ref="V515:V578" si="62">$H515*Q515</f>
        <v>8088137.3715254255</v>
      </c>
    </row>
    <row r="516" spans="1:22" x14ac:dyDescent="0.4">
      <c r="A516" s="30">
        <v>2016</v>
      </c>
      <c r="B516" s="30" t="s">
        <v>19</v>
      </c>
      <c r="D516" s="22" t="s">
        <v>79</v>
      </c>
      <c r="E516" s="1" t="s">
        <v>44</v>
      </c>
      <c r="F516" s="1" t="s">
        <v>38</v>
      </c>
      <c r="G516" s="28" t="s">
        <v>69</v>
      </c>
      <c r="H516" s="24">
        <v>16332</v>
      </c>
      <c r="I516" s="1">
        <v>35</v>
      </c>
      <c r="J516" s="17">
        <v>60</v>
      </c>
      <c r="K516" s="24">
        <f t="shared" si="56"/>
        <v>272.2</v>
      </c>
      <c r="L516" s="18">
        <v>35.4</v>
      </c>
      <c r="M516" s="18">
        <v>4.45</v>
      </c>
      <c r="N516" s="18">
        <v>29.4</v>
      </c>
      <c r="O516" s="19">
        <v>0.51929999999999998</v>
      </c>
      <c r="Q516" s="21">
        <f t="shared" si="57"/>
        <v>141.35345999999998</v>
      </c>
      <c r="R516" s="7">
        <f t="shared" si="58"/>
        <v>578152.79999999993</v>
      </c>
      <c r="S516" s="8">
        <f t="shared" si="59"/>
        <v>72677.400000000009</v>
      </c>
      <c r="T516" s="8">
        <f t="shared" si="60"/>
        <v>480160.8</v>
      </c>
      <c r="U516" s="8">
        <f t="shared" si="61"/>
        <v>8481.2075999999997</v>
      </c>
      <c r="V516" s="8">
        <f t="shared" si="62"/>
        <v>2308584.7087199995</v>
      </c>
    </row>
    <row r="517" spans="1:22" x14ac:dyDescent="0.4">
      <c r="A517" s="22">
        <v>2016</v>
      </c>
      <c r="B517" s="22" t="s">
        <v>21</v>
      </c>
      <c r="C517" s="23">
        <v>4</v>
      </c>
      <c r="D517" s="22" t="s">
        <v>78</v>
      </c>
      <c r="E517" s="1" t="s">
        <v>44</v>
      </c>
      <c r="F517" s="1" t="s">
        <v>20</v>
      </c>
      <c r="G517" s="28" t="s">
        <v>84</v>
      </c>
      <c r="H517" s="24">
        <v>446789</v>
      </c>
      <c r="I517" s="1">
        <v>888</v>
      </c>
      <c r="J517" s="17">
        <v>240</v>
      </c>
      <c r="K517" s="24">
        <f t="shared" si="56"/>
        <v>1861.6208333333334</v>
      </c>
      <c r="L517" s="18">
        <v>38.76</v>
      </c>
      <c r="M517" s="18">
        <v>4.1189999999999998</v>
      </c>
      <c r="N517" s="18">
        <v>31.35</v>
      </c>
      <c r="O517" s="19">
        <v>0.56910000000000005</v>
      </c>
      <c r="Q517" s="21">
        <f t="shared" si="57"/>
        <v>1059.44841625</v>
      </c>
      <c r="R517" s="7">
        <f t="shared" si="58"/>
        <v>17317541.640000001</v>
      </c>
      <c r="S517" s="8">
        <f t="shared" si="59"/>
        <v>1840323.8909999998</v>
      </c>
      <c r="T517" s="8">
        <f t="shared" si="60"/>
        <v>14006835.15</v>
      </c>
      <c r="U517" s="8">
        <f t="shared" si="61"/>
        <v>254267.61990000002</v>
      </c>
      <c r="V517" s="8">
        <f t="shared" si="62"/>
        <v>473349898.44792128</v>
      </c>
    </row>
    <row r="518" spans="1:22" x14ac:dyDescent="0.4">
      <c r="A518" s="22">
        <v>2016</v>
      </c>
      <c r="B518" s="22" t="s">
        <v>19</v>
      </c>
      <c r="D518" s="22" t="s">
        <v>79</v>
      </c>
      <c r="E518" s="1" t="s">
        <v>44</v>
      </c>
      <c r="F518" s="1" t="s">
        <v>46</v>
      </c>
      <c r="G518" s="28" t="s">
        <v>82</v>
      </c>
      <c r="H518" s="24">
        <v>82203</v>
      </c>
      <c r="I518" s="1">
        <v>169</v>
      </c>
      <c r="J518" s="17">
        <v>140</v>
      </c>
      <c r="K518" s="24">
        <f t="shared" si="56"/>
        <v>587.16428571428571</v>
      </c>
      <c r="L518" s="18">
        <v>35.56</v>
      </c>
      <c r="M518" s="18">
        <v>4.72</v>
      </c>
      <c r="N518" s="18">
        <v>30.94</v>
      </c>
      <c r="O518" s="19">
        <v>0.55757900000000005</v>
      </c>
      <c r="Q518" s="21">
        <f t="shared" si="57"/>
        <v>327.39047526428573</v>
      </c>
      <c r="R518" s="7">
        <f t="shared" si="58"/>
        <v>2923138.68</v>
      </c>
      <c r="S518" s="8">
        <f t="shared" si="59"/>
        <v>387998.16</v>
      </c>
      <c r="T518" s="8">
        <f t="shared" si="60"/>
        <v>2543360.8200000003</v>
      </c>
      <c r="U518" s="8">
        <f t="shared" si="61"/>
        <v>45834.666537000005</v>
      </c>
      <c r="V518" s="8">
        <f t="shared" si="62"/>
        <v>26912479.238150079</v>
      </c>
    </row>
    <row r="519" spans="1:22" x14ac:dyDescent="0.4">
      <c r="A519" s="22">
        <v>2016</v>
      </c>
      <c r="B519" s="22" t="s">
        <v>41</v>
      </c>
      <c r="D519" s="22" t="s">
        <v>79</v>
      </c>
      <c r="E519" s="1" t="s">
        <v>44</v>
      </c>
      <c r="F519" s="1" t="s">
        <v>46</v>
      </c>
      <c r="G519" s="28" t="s">
        <v>82</v>
      </c>
      <c r="H519" s="24">
        <v>118885</v>
      </c>
      <c r="I519" s="1">
        <v>239</v>
      </c>
      <c r="J519" s="17">
        <v>145</v>
      </c>
      <c r="K519" s="24">
        <f t="shared" si="56"/>
        <v>819.89655172413791</v>
      </c>
      <c r="L519" s="18">
        <v>35.700000000000003</v>
      </c>
      <c r="M519" s="18">
        <v>4.5</v>
      </c>
      <c r="N519" s="18">
        <v>31.7</v>
      </c>
      <c r="O519" s="19">
        <v>0.5504</v>
      </c>
      <c r="Q519" s="21">
        <f t="shared" si="57"/>
        <v>451.27106206896548</v>
      </c>
      <c r="R519" s="7">
        <f t="shared" si="58"/>
        <v>4244194.5</v>
      </c>
      <c r="S519" s="8">
        <f t="shared" si="59"/>
        <v>534982.5</v>
      </c>
      <c r="T519" s="8">
        <f t="shared" si="60"/>
        <v>3768654.5</v>
      </c>
      <c r="U519" s="8">
        <f t="shared" si="61"/>
        <v>65434.303999999996</v>
      </c>
      <c r="V519" s="8">
        <f t="shared" si="62"/>
        <v>53649360.214068964</v>
      </c>
    </row>
    <row r="520" spans="1:22" x14ac:dyDescent="0.4">
      <c r="A520" s="30">
        <v>2016</v>
      </c>
      <c r="B520" s="30" t="s">
        <v>41</v>
      </c>
      <c r="D520" s="22" t="s">
        <v>79</v>
      </c>
      <c r="E520" s="1" t="s">
        <v>44</v>
      </c>
      <c r="F520" s="1" t="s">
        <v>48</v>
      </c>
      <c r="G520" s="28" t="s">
        <v>74</v>
      </c>
      <c r="H520" s="24">
        <v>146928</v>
      </c>
      <c r="I520" s="1">
        <v>298</v>
      </c>
      <c r="J520" s="17">
        <v>135</v>
      </c>
      <c r="K520" s="24">
        <f t="shared" si="56"/>
        <v>1088.3555555555556</v>
      </c>
      <c r="L520" s="18">
        <v>36.9</v>
      </c>
      <c r="M520" s="18">
        <v>3.94</v>
      </c>
      <c r="N520" s="18">
        <v>30.5</v>
      </c>
      <c r="O520" s="19">
        <v>0.56010000000000004</v>
      </c>
      <c r="Q520" s="21">
        <f t="shared" si="57"/>
        <v>609.58794666666677</v>
      </c>
      <c r="R520" s="7">
        <f t="shared" si="58"/>
        <v>5421643.2000000002</v>
      </c>
      <c r="S520" s="8">
        <f t="shared" si="59"/>
        <v>578896.31999999995</v>
      </c>
      <c r="T520" s="8">
        <f t="shared" si="60"/>
        <v>4481304</v>
      </c>
      <c r="U520" s="8">
        <f t="shared" si="61"/>
        <v>82294.372800000012</v>
      </c>
      <c r="V520" s="8">
        <f t="shared" si="62"/>
        <v>89565537.827840015</v>
      </c>
    </row>
    <row r="521" spans="1:22" x14ac:dyDescent="0.4">
      <c r="A521" s="22">
        <v>2016</v>
      </c>
      <c r="B521" s="22" t="s">
        <v>19</v>
      </c>
      <c r="D521" s="22" t="s">
        <v>79</v>
      </c>
      <c r="E521" s="1" t="s">
        <v>44</v>
      </c>
      <c r="F521" s="1" t="s">
        <v>38</v>
      </c>
      <c r="G521" s="28" t="s">
        <v>69</v>
      </c>
      <c r="H521" s="24">
        <v>7022</v>
      </c>
      <c r="I521" s="1">
        <v>15</v>
      </c>
      <c r="J521" s="17">
        <v>28</v>
      </c>
      <c r="K521" s="24">
        <f t="shared" si="56"/>
        <v>250.78571428571428</v>
      </c>
      <c r="L521" s="18">
        <v>36</v>
      </c>
      <c r="M521" s="18">
        <v>4.8</v>
      </c>
      <c r="N521" s="18">
        <v>30</v>
      </c>
      <c r="O521" s="19">
        <v>0.55789999999999995</v>
      </c>
      <c r="Q521" s="21">
        <f t="shared" si="57"/>
        <v>139.91334999999998</v>
      </c>
      <c r="R521" s="7">
        <f t="shared" si="58"/>
        <v>252792</v>
      </c>
      <c r="S521" s="8">
        <f t="shared" si="59"/>
        <v>33705.599999999999</v>
      </c>
      <c r="T521" s="8">
        <f t="shared" si="60"/>
        <v>210660</v>
      </c>
      <c r="U521" s="8">
        <f t="shared" si="61"/>
        <v>3917.5737999999997</v>
      </c>
      <c r="V521" s="8">
        <f t="shared" si="62"/>
        <v>982471.54369999981</v>
      </c>
    </row>
    <row r="522" spans="1:22" x14ac:dyDescent="0.4">
      <c r="A522" s="30">
        <v>2016</v>
      </c>
      <c r="B522" s="30" t="s">
        <v>41</v>
      </c>
      <c r="D522" s="22" t="s">
        <v>79</v>
      </c>
      <c r="E522" s="1" t="s">
        <v>44</v>
      </c>
      <c r="F522" s="1" t="s">
        <v>48</v>
      </c>
      <c r="G522" s="28" t="s">
        <v>74</v>
      </c>
      <c r="H522" s="24">
        <v>146928</v>
      </c>
      <c r="I522" s="1">
        <v>298</v>
      </c>
      <c r="J522" s="17">
        <v>135</v>
      </c>
      <c r="K522" s="24">
        <f t="shared" si="56"/>
        <v>1088.3555555555556</v>
      </c>
      <c r="L522" s="18">
        <v>36.9</v>
      </c>
      <c r="M522" s="18">
        <v>3.94</v>
      </c>
      <c r="N522" s="18">
        <v>30.5</v>
      </c>
      <c r="O522" s="19">
        <v>0.56010000000000004</v>
      </c>
      <c r="Q522" s="21">
        <f t="shared" si="57"/>
        <v>609.58794666666677</v>
      </c>
      <c r="R522" s="7">
        <f t="shared" si="58"/>
        <v>5421643.2000000002</v>
      </c>
      <c r="S522" s="8">
        <f t="shared" si="59"/>
        <v>578896.31999999995</v>
      </c>
      <c r="T522" s="8">
        <f t="shared" si="60"/>
        <v>4481304</v>
      </c>
      <c r="U522" s="8">
        <f t="shared" si="61"/>
        <v>82294.372800000012</v>
      </c>
      <c r="V522" s="8">
        <f t="shared" si="62"/>
        <v>89565537.827840015</v>
      </c>
    </row>
    <row r="523" spans="1:22" x14ac:dyDescent="0.4">
      <c r="A523" s="30">
        <v>2016</v>
      </c>
      <c r="B523" s="30" t="s">
        <v>19</v>
      </c>
      <c r="D523" s="22" t="s">
        <v>79</v>
      </c>
      <c r="E523" s="1" t="s">
        <v>44</v>
      </c>
      <c r="F523" s="1" t="s">
        <v>20</v>
      </c>
      <c r="G523" s="28" t="s">
        <v>74</v>
      </c>
      <c r="H523" s="24">
        <v>141930</v>
      </c>
      <c r="I523" s="1">
        <v>293</v>
      </c>
      <c r="J523" s="17">
        <v>100</v>
      </c>
      <c r="K523" s="24">
        <f t="shared" si="56"/>
        <v>1419.3</v>
      </c>
      <c r="L523" s="18">
        <v>36.1</v>
      </c>
      <c r="M523" s="18">
        <v>4.5599999999999996</v>
      </c>
      <c r="N523" s="18">
        <v>29.1</v>
      </c>
      <c r="O523" s="19">
        <v>0.55779999999999996</v>
      </c>
      <c r="Q523" s="21">
        <f t="shared" si="57"/>
        <v>791.68553999999995</v>
      </c>
      <c r="R523" s="7">
        <f t="shared" si="58"/>
        <v>5123673</v>
      </c>
      <c r="S523" s="8">
        <f t="shared" si="59"/>
        <v>647200.79999999993</v>
      </c>
      <c r="T523" s="8">
        <f t="shared" si="60"/>
        <v>4130163</v>
      </c>
      <c r="U523" s="8">
        <f t="shared" si="61"/>
        <v>79168.553999999989</v>
      </c>
      <c r="V523" s="8">
        <f t="shared" si="62"/>
        <v>112363928.69219999</v>
      </c>
    </row>
    <row r="524" spans="1:22" x14ac:dyDescent="0.4">
      <c r="A524" s="22">
        <v>2016</v>
      </c>
      <c r="B524" s="22" t="s">
        <v>19</v>
      </c>
      <c r="D524" s="22" t="s">
        <v>79</v>
      </c>
      <c r="E524" s="1" t="s">
        <v>44</v>
      </c>
      <c r="F524" s="1" t="s">
        <v>46</v>
      </c>
      <c r="G524" s="28" t="s">
        <v>82</v>
      </c>
      <c r="H524" s="24">
        <v>82203</v>
      </c>
      <c r="I524" s="1">
        <v>169</v>
      </c>
      <c r="J524" s="17">
        <v>140</v>
      </c>
      <c r="K524" s="24">
        <f t="shared" si="56"/>
        <v>587.16428571428571</v>
      </c>
      <c r="L524" s="18">
        <v>35.56</v>
      </c>
      <c r="M524" s="18">
        <v>4.72</v>
      </c>
      <c r="N524" s="18">
        <v>30.94</v>
      </c>
      <c r="O524" s="19">
        <v>0.55759999999999998</v>
      </c>
      <c r="Q524" s="21">
        <f t="shared" si="57"/>
        <v>327.40280571428571</v>
      </c>
      <c r="R524" s="7">
        <f t="shared" si="58"/>
        <v>2923138.68</v>
      </c>
      <c r="S524" s="8">
        <f t="shared" si="59"/>
        <v>387998.16</v>
      </c>
      <c r="T524" s="8">
        <f t="shared" si="60"/>
        <v>2543360.8200000003</v>
      </c>
      <c r="U524" s="8">
        <f t="shared" si="61"/>
        <v>45836.392800000001</v>
      </c>
      <c r="V524" s="8">
        <f t="shared" si="62"/>
        <v>26913492.838131428</v>
      </c>
    </row>
    <row r="525" spans="1:22" x14ac:dyDescent="0.4">
      <c r="A525" s="30">
        <v>2016</v>
      </c>
      <c r="B525" s="30" t="s">
        <v>21</v>
      </c>
      <c r="C525" s="23">
        <v>4</v>
      </c>
      <c r="D525" s="22" t="s">
        <v>79</v>
      </c>
      <c r="E525" s="1" t="s">
        <v>44</v>
      </c>
      <c r="F525" s="1" t="s">
        <v>20</v>
      </c>
      <c r="G525" s="28" t="s">
        <v>84</v>
      </c>
      <c r="H525" s="24">
        <v>180913</v>
      </c>
      <c r="I525" s="1">
        <v>367</v>
      </c>
      <c r="J525" s="17">
        <v>104</v>
      </c>
      <c r="K525" s="24">
        <f t="shared" si="56"/>
        <v>1739.5480769230769</v>
      </c>
      <c r="L525" s="18">
        <v>36.799999999999997</v>
      </c>
      <c r="M525" s="18">
        <v>4.21</v>
      </c>
      <c r="N525" s="18">
        <v>31.5</v>
      </c>
      <c r="O525" s="19">
        <v>0.55549999999999999</v>
      </c>
      <c r="Q525" s="21">
        <f t="shared" si="57"/>
        <v>966.31895673076917</v>
      </c>
      <c r="R525" s="7">
        <f t="shared" si="58"/>
        <v>6657598.3999999994</v>
      </c>
      <c r="S525" s="8">
        <f t="shared" si="59"/>
        <v>761643.73</v>
      </c>
      <c r="T525" s="8">
        <f t="shared" si="60"/>
        <v>5698759.5</v>
      </c>
      <c r="U525" s="8">
        <f t="shared" si="61"/>
        <v>100497.1715</v>
      </c>
      <c r="V525" s="8">
        <f t="shared" si="62"/>
        <v>174819661.41903365</v>
      </c>
    </row>
    <row r="526" spans="1:22" x14ac:dyDescent="0.4">
      <c r="A526" s="30">
        <v>2016</v>
      </c>
      <c r="B526" s="30" t="s">
        <v>19</v>
      </c>
      <c r="D526" s="22" t="s">
        <v>79</v>
      </c>
      <c r="E526" s="1" t="s">
        <v>44</v>
      </c>
      <c r="F526" s="1" t="s">
        <v>20</v>
      </c>
      <c r="G526" s="28" t="s">
        <v>84</v>
      </c>
      <c r="H526" s="24">
        <v>67359</v>
      </c>
      <c r="I526" s="1">
        <v>135</v>
      </c>
      <c r="J526" s="17">
        <v>61</v>
      </c>
      <c r="K526" s="24">
        <f t="shared" si="56"/>
        <v>1104.2459016393443</v>
      </c>
      <c r="L526" s="18">
        <v>37</v>
      </c>
      <c r="M526" s="18">
        <v>4.53</v>
      </c>
      <c r="N526" s="18">
        <v>31.8</v>
      </c>
      <c r="O526" s="19">
        <v>0.55640000000000001</v>
      </c>
      <c r="Q526" s="21">
        <f t="shared" si="57"/>
        <v>614.40241967213115</v>
      </c>
      <c r="R526" s="7">
        <f t="shared" si="58"/>
        <v>2492283</v>
      </c>
      <c r="S526" s="8">
        <f t="shared" si="59"/>
        <v>305136.27</v>
      </c>
      <c r="T526" s="8">
        <f t="shared" si="60"/>
        <v>2142016.2000000002</v>
      </c>
      <c r="U526" s="8">
        <f t="shared" si="61"/>
        <v>37478.547599999998</v>
      </c>
      <c r="V526" s="8">
        <f t="shared" si="62"/>
        <v>41385532.586695082</v>
      </c>
    </row>
    <row r="527" spans="1:22" x14ac:dyDescent="0.4">
      <c r="A527" s="22">
        <v>2016</v>
      </c>
      <c r="B527" s="22" t="s">
        <v>41</v>
      </c>
      <c r="D527" s="22" t="s">
        <v>79</v>
      </c>
      <c r="E527" s="1" t="s">
        <v>44</v>
      </c>
      <c r="F527" s="1" t="s">
        <v>20</v>
      </c>
      <c r="G527" s="28" t="s">
        <v>84</v>
      </c>
      <c r="H527" s="24">
        <v>132194</v>
      </c>
      <c r="I527" s="1">
        <v>266</v>
      </c>
      <c r="J527" s="17">
        <v>77</v>
      </c>
      <c r="K527" s="24">
        <f t="shared" si="56"/>
        <v>1716.8051948051948</v>
      </c>
      <c r="L527" s="18">
        <v>36.6</v>
      </c>
      <c r="M527" s="18">
        <v>4.41</v>
      </c>
      <c r="N527" s="18">
        <v>31.5</v>
      </c>
      <c r="O527" s="19">
        <v>0.56930000000000003</v>
      </c>
      <c r="Q527" s="21">
        <f t="shared" si="57"/>
        <v>977.3771974025974</v>
      </c>
      <c r="R527" s="7">
        <f t="shared" si="58"/>
        <v>4838300.4000000004</v>
      </c>
      <c r="S527" s="8">
        <f t="shared" si="59"/>
        <v>582975.54</v>
      </c>
      <c r="T527" s="8">
        <f t="shared" si="60"/>
        <v>4164111</v>
      </c>
      <c r="U527" s="8">
        <f t="shared" si="61"/>
        <v>75258.044200000004</v>
      </c>
      <c r="V527" s="8">
        <f t="shared" si="62"/>
        <v>129203401.23343895</v>
      </c>
    </row>
    <row r="528" spans="1:22" x14ac:dyDescent="0.4">
      <c r="A528" s="30">
        <v>2016</v>
      </c>
      <c r="B528" s="30" t="s">
        <v>49</v>
      </c>
      <c r="C528" s="23">
        <v>1.8</v>
      </c>
      <c r="D528" s="22" t="s">
        <v>79</v>
      </c>
      <c r="E528" s="1" t="s">
        <v>44</v>
      </c>
      <c r="F528" s="1" t="s">
        <v>46</v>
      </c>
      <c r="G528" s="28" t="s">
        <v>82</v>
      </c>
      <c r="H528" s="24">
        <v>96698</v>
      </c>
      <c r="I528" s="1">
        <v>197</v>
      </c>
      <c r="J528" s="17">
        <v>120</v>
      </c>
      <c r="K528" s="24">
        <f t="shared" si="56"/>
        <v>805.81666666666672</v>
      </c>
      <c r="L528" s="18">
        <v>35.9</v>
      </c>
      <c r="M528" s="18">
        <v>4.8499999999999996</v>
      </c>
      <c r="N528" s="18">
        <v>31.7</v>
      </c>
      <c r="O528" s="19">
        <v>0.55710000000000004</v>
      </c>
      <c r="Q528" s="21">
        <f t="shared" si="57"/>
        <v>448.92046500000004</v>
      </c>
      <c r="R528" s="7">
        <f t="shared" si="58"/>
        <v>3471458.1999999997</v>
      </c>
      <c r="S528" s="8">
        <f t="shared" si="59"/>
        <v>468985.3</v>
      </c>
      <c r="T528" s="8">
        <f t="shared" si="60"/>
        <v>3065326.6</v>
      </c>
      <c r="U528" s="8">
        <f t="shared" si="61"/>
        <v>53870.455800000003</v>
      </c>
      <c r="V528" s="8">
        <f t="shared" si="62"/>
        <v>43409711.124570005</v>
      </c>
    </row>
    <row r="529" spans="1:22" x14ac:dyDescent="0.4">
      <c r="A529" s="22">
        <v>2016</v>
      </c>
      <c r="B529" s="22" t="s">
        <v>21</v>
      </c>
      <c r="C529" s="23">
        <v>4</v>
      </c>
      <c r="D529" s="22" t="s">
        <v>79</v>
      </c>
      <c r="E529" s="1" t="s">
        <v>44</v>
      </c>
      <c r="F529" s="1" t="s">
        <v>20</v>
      </c>
      <c r="G529" s="28" t="s">
        <v>84</v>
      </c>
      <c r="H529" s="24">
        <v>46516</v>
      </c>
      <c r="I529" s="1">
        <v>97</v>
      </c>
      <c r="J529" s="17">
        <v>28</v>
      </c>
      <c r="K529" s="24">
        <f t="shared" si="56"/>
        <v>1661.2857142857142</v>
      </c>
      <c r="L529" s="18">
        <v>37</v>
      </c>
      <c r="M529" s="18">
        <v>3.76</v>
      </c>
      <c r="N529" s="18">
        <v>31.8</v>
      </c>
      <c r="O529" s="19">
        <v>0.55989999999999995</v>
      </c>
      <c r="Q529" s="21">
        <f t="shared" si="57"/>
        <v>930.15387142857139</v>
      </c>
      <c r="R529" s="7">
        <f t="shared" si="58"/>
        <v>1721092</v>
      </c>
      <c r="S529" s="8">
        <f t="shared" si="59"/>
        <v>174900.16</v>
      </c>
      <c r="T529" s="8">
        <f t="shared" si="60"/>
        <v>1479208.8</v>
      </c>
      <c r="U529" s="8">
        <f t="shared" si="61"/>
        <v>26044.308399999998</v>
      </c>
      <c r="V529" s="8">
        <f t="shared" si="62"/>
        <v>43267037.483371429</v>
      </c>
    </row>
    <row r="530" spans="1:22" x14ac:dyDescent="0.4">
      <c r="A530" s="22">
        <v>2016</v>
      </c>
      <c r="B530" s="22" t="s">
        <v>21</v>
      </c>
      <c r="D530" s="22" t="s">
        <v>79</v>
      </c>
      <c r="E530" s="1" t="s">
        <v>44</v>
      </c>
      <c r="F530" s="1" t="s">
        <v>20</v>
      </c>
      <c r="G530" s="28" t="s">
        <v>84</v>
      </c>
      <c r="H530" s="24">
        <v>196846</v>
      </c>
      <c r="I530" s="1">
        <v>397</v>
      </c>
      <c r="J530" s="17">
        <v>123</v>
      </c>
      <c r="K530" s="24">
        <f t="shared" si="56"/>
        <v>1600.3739837398373</v>
      </c>
      <c r="L530" s="18">
        <v>37.1</v>
      </c>
      <c r="M530" s="18">
        <v>4.3600000000000003</v>
      </c>
      <c r="N530" s="18">
        <v>31.2</v>
      </c>
      <c r="O530" s="19">
        <v>0.56299999999999994</v>
      </c>
      <c r="Q530" s="21">
        <f t="shared" si="57"/>
        <v>901.01055284552842</v>
      </c>
      <c r="R530" s="7">
        <f t="shared" si="58"/>
        <v>7302986.6000000006</v>
      </c>
      <c r="S530" s="8">
        <f t="shared" si="59"/>
        <v>858248.56</v>
      </c>
      <c r="T530" s="8">
        <f t="shared" si="60"/>
        <v>6141595.2000000002</v>
      </c>
      <c r="U530" s="8">
        <f t="shared" si="61"/>
        <v>110824.298</v>
      </c>
      <c r="V530" s="8">
        <f t="shared" si="62"/>
        <v>177360323.28543088</v>
      </c>
    </row>
    <row r="531" spans="1:22" x14ac:dyDescent="0.4">
      <c r="A531" s="30">
        <v>2016</v>
      </c>
      <c r="B531" s="30" t="s">
        <v>49</v>
      </c>
      <c r="C531" s="23">
        <v>1.8</v>
      </c>
      <c r="D531" s="22" t="s">
        <v>79</v>
      </c>
      <c r="E531" s="1" t="s">
        <v>44</v>
      </c>
      <c r="F531" s="1" t="s">
        <v>46</v>
      </c>
      <c r="G531" s="28" t="s">
        <v>82</v>
      </c>
      <c r="H531" s="24">
        <v>95305</v>
      </c>
      <c r="I531" s="1">
        <v>192</v>
      </c>
      <c r="J531" s="17">
        <v>120</v>
      </c>
      <c r="K531" s="24">
        <f t="shared" si="56"/>
        <v>794.20833333333337</v>
      </c>
      <c r="L531" s="18">
        <v>36.299999999999997</v>
      </c>
      <c r="M531" s="18">
        <v>4.6900000000000004</v>
      </c>
      <c r="N531" s="18">
        <v>32.1</v>
      </c>
      <c r="O531" s="19">
        <v>0.56130000000000002</v>
      </c>
      <c r="Q531" s="21">
        <f t="shared" si="57"/>
        <v>445.78913750000004</v>
      </c>
      <c r="R531" s="7">
        <f t="shared" si="58"/>
        <v>3459571.4999999995</v>
      </c>
      <c r="S531" s="8">
        <f t="shared" si="59"/>
        <v>446980.45</v>
      </c>
      <c r="T531" s="8">
        <f t="shared" si="60"/>
        <v>3059290.5</v>
      </c>
      <c r="U531" s="8">
        <f t="shared" si="61"/>
        <v>53494.696500000005</v>
      </c>
      <c r="V531" s="8">
        <f t="shared" si="62"/>
        <v>42485933.749437504</v>
      </c>
    </row>
    <row r="532" spans="1:22" x14ac:dyDescent="0.4">
      <c r="A532" s="22">
        <v>2016</v>
      </c>
      <c r="B532" s="22" t="s">
        <v>41</v>
      </c>
      <c r="C532" s="23">
        <v>3</v>
      </c>
      <c r="D532" s="22" t="s">
        <v>79</v>
      </c>
      <c r="E532" s="1" t="s">
        <v>44</v>
      </c>
      <c r="F532" s="1" t="s">
        <v>48</v>
      </c>
      <c r="G532" s="28" t="s">
        <v>82</v>
      </c>
      <c r="H532" s="24">
        <v>80899</v>
      </c>
      <c r="I532" s="1">
        <v>159</v>
      </c>
      <c r="J532" s="17">
        <v>54</v>
      </c>
      <c r="K532" s="24">
        <f t="shared" si="56"/>
        <v>1498.1296296296296</v>
      </c>
      <c r="L532" s="18">
        <v>36.75</v>
      </c>
      <c r="M532" s="18">
        <v>4.57</v>
      </c>
      <c r="N532" s="18">
        <v>30.7</v>
      </c>
      <c r="O532" s="19">
        <v>0.53500000000000003</v>
      </c>
      <c r="Q532" s="21">
        <f t="shared" si="57"/>
        <v>801.49935185185188</v>
      </c>
      <c r="R532" s="7">
        <f t="shared" si="58"/>
        <v>2973038.25</v>
      </c>
      <c r="S532" s="8">
        <f t="shared" si="59"/>
        <v>369708.43000000005</v>
      </c>
      <c r="T532" s="8">
        <f t="shared" si="60"/>
        <v>2483599.2999999998</v>
      </c>
      <c r="U532" s="8">
        <f t="shared" si="61"/>
        <v>43280.965000000004</v>
      </c>
      <c r="V532" s="8">
        <f t="shared" si="62"/>
        <v>64840496.065462969</v>
      </c>
    </row>
    <row r="533" spans="1:22" x14ac:dyDescent="0.4">
      <c r="A533" s="22">
        <v>2016</v>
      </c>
      <c r="B533" s="22" t="s">
        <v>41</v>
      </c>
      <c r="C533" s="23">
        <v>2</v>
      </c>
      <c r="D533" s="22" t="s">
        <v>79</v>
      </c>
      <c r="E533" s="1" t="s">
        <v>44</v>
      </c>
      <c r="F533" s="1" t="s">
        <v>48</v>
      </c>
      <c r="G533" s="28" t="s">
        <v>74</v>
      </c>
      <c r="H533" s="24">
        <v>85477</v>
      </c>
      <c r="I533" s="1">
        <v>170</v>
      </c>
      <c r="J533" s="17">
        <v>80</v>
      </c>
      <c r="K533" s="24">
        <f t="shared" si="56"/>
        <v>1068.4625000000001</v>
      </c>
      <c r="L533" s="18">
        <v>36.9</v>
      </c>
      <c r="M533" s="18">
        <v>3.98</v>
      </c>
      <c r="N533" s="18">
        <v>30.3</v>
      </c>
      <c r="O533" s="19">
        <v>0.54710000000000003</v>
      </c>
      <c r="Q533" s="21">
        <f t="shared" si="57"/>
        <v>584.55583375000003</v>
      </c>
      <c r="R533" s="7">
        <f t="shared" si="58"/>
        <v>3154101.3</v>
      </c>
      <c r="S533" s="8">
        <f t="shared" si="59"/>
        <v>340198.46</v>
      </c>
      <c r="T533" s="8">
        <f t="shared" si="60"/>
        <v>2589953.1</v>
      </c>
      <c r="U533" s="8">
        <f t="shared" si="61"/>
        <v>46764.466700000004</v>
      </c>
      <c r="V533" s="8">
        <f t="shared" si="62"/>
        <v>49966079.00144875</v>
      </c>
    </row>
    <row r="534" spans="1:22" x14ac:dyDescent="0.4">
      <c r="A534" s="30">
        <v>2016</v>
      </c>
      <c r="B534" s="30" t="s">
        <v>41</v>
      </c>
      <c r="D534" s="22" t="s">
        <v>79</v>
      </c>
      <c r="E534" s="1" t="s">
        <v>44</v>
      </c>
      <c r="F534" s="1" t="s">
        <v>48</v>
      </c>
      <c r="G534" s="28" t="s">
        <v>74</v>
      </c>
      <c r="H534" s="24">
        <v>136756</v>
      </c>
      <c r="I534" s="1">
        <v>278</v>
      </c>
      <c r="J534" s="17">
        <v>130</v>
      </c>
      <c r="K534" s="24">
        <f t="shared" si="56"/>
        <v>1051.9692307692308</v>
      </c>
      <c r="L534" s="18">
        <v>36.200000000000003</v>
      </c>
      <c r="M534" s="18">
        <v>3.02</v>
      </c>
      <c r="N534" s="18">
        <v>28.1</v>
      </c>
      <c r="O534" s="19">
        <v>0.51729999999999998</v>
      </c>
      <c r="Q534" s="21">
        <f t="shared" si="57"/>
        <v>544.18368307692299</v>
      </c>
      <c r="R534" s="7">
        <f t="shared" si="58"/>
        <v>4950567.2</v>
      </c>
      <c r="S534" s="8">
        <f t="shared" si="59"/>
        <v>413003.12</v>
      </c>
      <c r="T534" s="8">
        <f t="shared" si="60"/>
        <v>3842843.6</v>
      </c>
      <c r="U534" s="8">
        <f t="shared" si="61"/>
        <v>70743.878799999991</v>
      </c>
      <c r="V534" s="8">
        <f t="shared" si="62"/>
        <v>74420383.762867674</v>
      </c>
    </row>
    <row r="535" spans="1:22" x14ac:dyDescent="0.4">
      <c r="A535" s="30">
        <v>2016</v>
      </c>
      <c r="B535" s="30" t="s">
        <v>41</v>
      </c>
      <c r="D535" s="22" t="s">
        <v>79</v>
      </c>
      <c r="E535" s="1" t="s">
        <v>44</v>
      </c>
      <c r="F535" s="1" t="s">
        <v>48</v>
      </c>
      <c r="G535" s="28" t="s">
        <v>74</v>
      </c>
      <c r="H535" s="24">
        <v>140863</v>
      </c>
      <c r="I535" s="1">
        <v>287</v>
      </c>
      <c r="J535" s="17">
        <v>135</v>
      </c>
      <c r="K535" s="24">
        <f t="shared" si="56"/>
        <v>1043.4296296296295</v>
      </c>
      <c r="L535" s="18">
        <v>36.4</v>
      </c>
      <c r="M535" s="18">
        <v>3.17</v>
      </c>
      <c r="N535" s="18">
        <v>28.8</v>
      </c>
      <c r="O535" s="19">
        <v>0.52559999999999996</v>
      </c>
      <c r="Q535" s="21">
        <f t="shared" si="57"/>
        <v>548.42661333333331</v>
      </c>
      <c r="R535" s="7">
        <f t="shared" si="58"/>
        <v>5127413.2</v>
      </c>
      <c r="S535" s="8">
        <f t="shared" si="59"/>
        <v>446535.70999999996</v>
      </c>
      <c r="T535" s="8">
        <f t="shared" si="60"/>
        <v>4056854.4</v>
      </c>
      <c r="U535" s="8">
        <f t="shared" si="61"/>
        <v>74037.592799999999</v>
      </c>
      <c r="V535" s="8">
        <f t="shared" si="62"/>
        <v>77253018.033973336</v>
      </c>
    </row>
    <row r="536" spans="1:22" x14ac:dyDescent="0.4">
      <c r="A536" s="30">
        <v>2016</v>
      </c>
      <c r="B536" s="30" t="s">
        <v>19</v>
      </c>
      <c r="D536" s="22" t="s">
        <v>79</v>
      </c>
      <c r="E536" s="1" t="s">
        <v>44</v>
      </c>
      <c r="F536" s="1" t="s">
        <v>20</v>
      </c>
      <c r="G536" s="28" t="s">
        <v>74</v>
      </c>
      <c r="H536" s="24">
        <v>11257</v>
      </c>
      <c r="I536" s="1">
        <v>23</v>
      </c>
      <c r="J536" s="17">
        <v>10</v>
      </c>
      <c r="K536" s="24">
        <f t="shared" si="56"/>
        <v>1125.7</v>
      </c>
      <c r="L536" s="18">
        <v>35</v>
      </c>
      <c r="M536" s="18">
        <v>5.03</v>
      </c>
      <c r="N536" s="18">
        <v>29.2</v>
      </c>
      <c r="O536" s="19">
        <v>0.52600000000000002</v>
      </c>
      <c r="Q536" s="21">
        <f t="shared" si="57"/>
        <v>592.11820000000012</v>
      </c>
      <c r="R536" s="7">
        <f t="shared" si="58"/>
        <v>393995</v>
      </c>
      <c r="S536" s="8">
        <f t="shared" si="59"/>
        <v>56622.710000000006</v>
      </c>
      <c r="T536" s="8">
        <f t="shared" si="60"/>
        <v>328704.39999999997</v>
      </c>
      <c r="U536" s="8">
        <f t="shared" si="61"/>
        <v>5921.1820000000007</v>
      </c>
      <c r="V536" s="8">
        <f t="shared" si="62"/>
        <v>6665474.5774000017</v>
      </c>
    </row>
    <row r="537" spans="1:22" x14ac:dyDescent="0.4">
      <c r="A537" s="30">
        <v>2016</v>
      </c>
      <c r="B537" s="30" t="s">
        <v>41</v>
      </c>
      <c r="D537" s="22" t="s">
        <v>79</v>
      </c>
      <c r="E537" s="1" t="s">
        <v>44</v>
      </c>
      <c r="F537" s="1" t="s">
        <v>48</v>
      </c>
      <c r="G537" s="28" t="s">
        <v>74</v>
      </c>
      <c r="H537" s="24">
        <v>77088</v>
      </c>
      <c r="I537" s="1">
        <v>156</v>
      </c>
      <c r="J537" s="17">
        <v>75</v>
      </c>
      <c r="K537" s="24">
        <f t="shared" si="56"/>
        <v>1027.8399999999999</v>
      </c>
      <c r="L537" s="18">
        <v>35.299999999999997</v>
      </c>
      <c r="M537" s="18">
        <v>3.76</v>
      </c>
      <c r="N537" s="18">
        <v>27</v>
      </c>
      <c r="O537" s="19">
        <v>0.54239999999999999</v>
      </c>
      <c r="Q537" s="21">
        <f t="shared" si="57"/>
        <v>557.50041599999997</v>
      </c>
      <c r="R537" s="7">
        <f t="shared" si="58"/>
        <v>2721206.4</v>
      </c>
      <c r="S537" s="8">
        <f t="shared" si="59"/>
        <v>289850.88</v>
      </c>
      <c r="T537" s="8">
        <f t="shared" si="60"/>
        <v>2081376</v>
      </c>
      <c r="U537" s="8">
        <f t="shared" si="61"/>
        <v>41812.531199999998</v>
      </c>
      <c r="V537" s="8">
        <f t="shared" si="62"/>
        <v>42976592.068608001</v>
      </c>
    </row>
    <row r="538" spans="1:22" x14ac:dyDescent="0.4">
      <c r="A538" s="30">
        <v>2016</v>
      </c>
      <c r="B538" s="30" t="s">
        <v>41</v>
      </c>
      <c r="D538" s="22" t="s">
        <v>79</v>
      </c>
      <c r="E538" s="1" t="s">
        <v>44</v>
      </c>
      <c r="F538" s="1" t="s">
        <v>48</v>
      </c>
      <c r="G538" s="28" t="s">
        <v>74</v>
      </c>
      <c r="H538" s="24">
        <v>132512</v>
      </c>
      <c r="I538" s="1">
        <v>265</v>
      </c>
      <c r="J538" s="17">
        <v>130</v>
      </c>
      <c r="K538" s="24">
        <f t="shared" si="56"/>
        <v>1019.3230769230769</v>
      </c>
      <c r="L538" s="18">
        <v>36.4</v>
      </c>
      <c r="M538" s="18">
        <v>3.66</v>
      </c>
      <c r="N538" s="18">
        <v>28.5</v>
      </c>
      <c r="O538" s="19">
        <v>0.55369999999999997</v>
      </c>
      <c r="Q538" s="21">
        <f t="shared" si="57"/>
        <v>564.39918769230758</v>
      </c>
      <c r="R538" s="7">
        <f t="shared" si="58"/>
        <v>4823436.8</v>
      </c>
      <c r="S538" s="8">
        <f t="shared" si="59"/>
        <v>484993.92000000004</v>
      </c>
      <c r="T538" s="8">
        <f t="shared" si="60"/>
        <v>3776592</v>
      </c>
      <c r="U538" s="8">
        <f t="shared" si="61"/>
        <v>73371.89439999999</v>
      </c>
      <c r="V538" s="8">
        <f t="shared" si="62"/>
        <v>74789665.15948306</v>
      </c>
    </row>
    <row r="539" spans="1:22" x14ac:dyDescent="0.4">
      <c r="A539" s="30">
        <v>2016</v>
      </c>
      <c r="B539" s="30" t="s">
        <v>41</v>
      </c>
      <c r="D539" s="22" t="s">
        <v>79</v>
      </c>
      <c r="E539" s="1" t="s">
        <v>44</v>
      </c>
      <c r="F539" s="1" t="s">
        <v>48</v>
      </c>
      <c r="G539" s="28" t="s">
        <v>74</v>
      </c>
      <c r="H539" s="24">
        <v>118631</v>
      </c>
      <c r="I539" s="1">
        <v>238</v>
      </c>
      <c r="J539" s="17">
        <v>120</v>
      </c>
      <c r="K539" s="24">
        <f t="shared" si="56"/>
        <v>988.5916666666667</v>
      </c>
      <c r="L539" s="18">
        <v>36.1</v>
      </c>
      <c r="M539" s="18">
        <v>3.73</v>
      </c>
      <c r="N539" s="18">
        <v>27.7</v>
      </c>
      <c r="O539" s="19">
        <v>0.55269999999999997</v>
      </c>
      <c r="Q539" s="21">
        <f t="shared" si="57"/>
        <v>546.39461416666666</v>
      </c>
      <c r="R539" s="7">
        <f t="shared" si="58"/>
        <v>4282579.1000000006</v>
      </c>
      <c r="S539" s="8">
        <f t="shared" si="59"/>
        <v>442493.63</v>
      </c>
      <c r="T539" s="8">
        <f t="shared" si="60"/>
        <v>3286078.6999999997</v>
      </c>
      <c r="U539" s="8">
        <f t="shared" si="61"/>
        <v>65567.353699999992</v>
      </c>
      <c r="V539" s="8">
        <f t="shared" si="62"/>
        <v>64819339.473205835</v>
      </c>
    </row>
    <row r="540" spans="1:22" x14ac:dyDescent="0.4">
      <c r="A540" s="22">
        <v>2016</v>
      </c>
      <c r="B540" s="22" t="s">
        <v>41</v>
      </c>
      <c r="C540" s="23">
        <v>3</v>
      </c>
      <c r="D540" s="22" t="s">
        <v>79</v>
      </c>
      <c r="E540" s="1" t="s">
        <v>44</v>
      </c>
      <c r="F540" s="1" t="s">
        <v>48</v>
      </c>
      <c r="G540" s="28" t="s">
        <v>82</v>
      </c>
      <c r="H540" s="24">
        <v>87215</v>
      </c>
      <c r="I540" s="1">
        <v>173</v>
      </c>
      <c r="J540" s="17">
        <v>60</v>
      </c>
      <c r="K540" s="24">
        <f t="shared" si="56"/>
        <v>1453.5833333333333</v>
      </c>
      <c r="L540" s="18">
        <v>36.619999999999997</v>
      </c>
      <c r="M540" s="18">
        <v>4.5449999999999999</v>
      </c>
      <c r="N540" s="18">
        <v>31.87</v>
      </c>
      <c r="O540" s="19">
        <v>0.56000000000000005</v>
      </c>
      <c r="Q540" s="21">
        <f t="shared" si="57"/>
        <v>814.00666666666666</v>
      </c>
      <c r="R540" s="7">
        <f t="shared" si="58"/>
        <v>3193813.3</v>
      </c>
      <c r="S540" s="8">
        <f t="shared" si="59"/>
        <v>396392.17499999999</v>
      </c>
      <c r="T540" s="8">
        <f t="shared" si="60"/>
        <v>2779542.0500000003</v>
      </c>
      <c r="U540" s="8">
        <f t="shared" si="61"/>
        <v>48840.4</v>
      </c>
      <c r="V540" s="8">
        <f t="shared" si="62"/>
        <v>70993591.433333337</v>
      </c>
    </row>
    <row r="541" spans="1:22" x14ac:dyDescent="0.4">
      <c r="A541" s="30">
        <v>2016</v>
      </c>
      <c r="B541" s="30" t="s">
        <v>19</v>
      </c>
      <c r="D541" s="22" t="s">
        <v>79</v>
      </c>
      <c r="E541" s="1" t="s">
        <v>44</v>
      </c>
      <c r="F541" s="1" t="s">
        <v>20</v>
      </c>
      <c r="G541" s="28" t="s">
        <v>74</v>
      </c>
      <c r="H541" s="24">
        <v>27074</v>
      </c>
      <c r="I541" s="1">
        <v>57</v>
      </c>
      <c r="J541" s="17">
        <v>26</v>
      </c>
      <c r="K541" s="24">
        <f t="shared" si="56"/>
        <v>1041.3076923076924</v>
      </c>
      <c r="L541" s="18">
        <v>35.9</v>
      </c>
      <c r="M541" s="18">
        <v>4.49</v>
      </c>
      <c r="N541" s="18">
        <v>28.8</v>
      </c>
      <c r="O541" s="19">
        <v>0.56279999999999997</v>
      </c>
      <c r="Q541" s="21">
        <f t="shared" si="57"/>
        <v>586.04796923076924</v>
      </c>
      <c r="R541" s="7">
        <f t="shared" si="58"/>
        <v>971956.6</v>
      </c>
      <c r="S541" s="8">
        <f t="shared" si="59"/>
        <v>121562.26000000001</v>
      </c>
      <c r="T541" s="8">
        <f t="shared" si="60"/>
        <v>779731.20000000007</v>
      </c>
      <c r="U541" s="8">
        <f t="shared" si="61"/>
        <v>15237.2472</v>
      </c>
      <c r="V541" s="8">
        <f t="shared" si="62"/>
        <v>15866662.718953846</v>
      </c>
    </row>
    <row r="542" spans="1:22" x14ac:dyDescent="0.4">
      <c r="A542" s="30">
        <v>2016</v>
      </c>
      <c r="B542" s="30" t="s">
        <v>41</v>
      </c>
      <c r="D542" s="22" t="s">
        <v>79</v>
      </c>
      <c r="E542" s="1" t="s">
        <v>44</v>
      </c>
      <c r="F542" s="1" t="s">
        <v>48</v>
      </c>
      <c r="G542" s="28" t="s">
        <v>74</v>
      </c>
      <c r="H542" s="24">
        <v>403705</v>
      </c>
      <c r="I542" s="1">
        <v>806</v>
      </c>
      <c r="J542" s="17">
        <v>412</v>
      </c>
      <c r="K542" s="24">
        <f t="shared" si="56"/>
        <v>979.86650485436894</v>
      </c>
      <c r="L542" s="18">
        <v>36.700000000000003</v>
      </c>
      <c r="M542" s="18">
        <v>2.98</v>
      </c>
      <c r="N542" s="18">
        <v>27.9</v>
      </c>
      <c r="O542" s="19">
        <v>0.51149999999999995</v>
      </c>
      <c r="Q542" s="21">
        <f t="shared" si="57"/>
        <v>501.20171723300967</v>
      </c>
      <c r="R542" s="7">
        <f t="shared" si="58"/>
        <v>14815973.500000002</v>
      </c>
      <c r="S542" s="8">
        <f t="shared" si="59"/>
        <v>1203040.8999999999</v>
      </c>
      <c r="T542" s="8">
        <f t="shared" si="60"/>
        <v>11263369.5</v>
      </c>
      <c r="U542" s="8">
        <f t="shared" si="61"/>
        <v>206495.10749999998</v>
      </c>
      <c r="V542" s="8">
        <f t="shared" si="62"/>
        <v>202337639.25555217</v>
      </c>
    </row>
    <row r="543" spans="1:22" x14ac:dyDescent="0.4">
      <c r="A543" s="30">
        <v>2016</v>
      </c>
      <c r="B543" s="30" t="s">
        <v>41</v>
      </c>
      <c r="D543" s="22" t="s">
        <v>79</v>
      </c>
      <c r="E543" s="1" t="s">
        <v>44</v>
      </c>
      <c r="F543" s="1" t="s">
        <v>48</v>
      </c>
      <c r="G543" s="28" t="s">
        <v>74</v>
      </c>
      <c r="H543" s="24">
        <v>130768</v>
      </c>
      <c r="I543" s="1">
        <v>262</v>
      </c>
      <c r="J543" s="17">
        <v>135</v>
      </c>
      <c r="K543" s="24">
        <f t="shared" si="56"/>
        <v>968.6518518518518</v>
      </c>
      <c r="L543" s="18">
        <v>36.9</v>
      </c>
      <c r="M543" s="18">
        <v>4.1100000000000003</v>
      </c>
      <c r="N543" s="18">
        <v>30.7</v>
      </c>
      <c r="O543" s="19">
        <v>0.54110000000000003</v>
      </c>
      <c r="Q543" s="21">
        <f t="shared" si="57"/>
        <v>524.13751703703713</v>
      </c>
      <c r="R543" s="7">
        <f t="shared" si="58"/>
        <v>4825339.2</v>
      </c>
      <c r="S543" s="8">
        <f t="shared" si="59"/>
        <v>537456.4800000001</v>
      </c>
      <c r="T543" s="8">
        <f t="shared" si="60"/>
        <v>4014577.6</v>
      </c>
      <c r="U543" s="8">
        <f t="shared" si="61"/>
        <v>70758.564800000007</v>
      </c>
      <c r="V543" s="8">
        <f t="shared" si="62"/>
        <v>68540414.827899277</v>
      </c>
    </row>
    <row r="544" spans="1:22" x14ac:dyDescent="0.4">
      <c r="A544" s="30">
        <v>2016</v>
      </c>
      <c r="B544" s="30" t="s">
        <v>41</v>
      </c>
      <c r="D544" s="22" t="s">
        <v>79</v>
      </c>
      <c r="E544" s="1" t="s">
        <v>44</v>
      </c>
      <c r="F544" s="1" t="s">
        <v>48</v>
      </c>
      <c r="G544" s="28" t="s">
        <v>74</v>
      </c>
      <c r="H544" s="24">
        <v>125425</v>
      </c>
      <c r="I544" s="1">
        <v>256</v>
      </c>
      <c r="J544" s="17">
        <v>130</v>
      </c>
      <c r="K544" s="24">
        <f t="shared" si="56"/>
        <v>964.80769230769226</v>
      </c>
      <c r="L544" s="18">
        <v>36.700000000000003</v>
      </c>
      <c r="M544" s="18">
        <v>4.18</v>
      </c>
      <c r="N544" s="18">
        <v>30</v>
      </c>
      <c r="O544" s="19">
        <v>0.55840000000000001</v>
      </c>
      <c r="Q544" s="21">
        <f t="shared" si="57"/>
        <v>538.74861538461539</v>
      </c>
      <c r="R544" s="7">
        <f t="shared" si="58"/>
        <v>4603097.5</v>
      </c>
      <c r="S544" s="8">
        <f t="shared" si="59"/>
        <v>524276.49999999994</v>
      </c>
      <c r="T544" s="8">
        <f t="shared" si="60"/>
        <v>3762750</v>
      </c>
      <c r="U544" s="8">
        <f t="shared" si="61"/>
        <v>70037.320000000007</v>
      </c>
      <c r="V544" s="8">
        <f t="shared" si="62"/>
        <v>67572545.08461538</v>
      </c>
    </row>
    <row r="545" spans="1:22" x14ac:dyDescent="0.4">
      <c r="A545" s="30">
        <v>2016</v>
      </c>
      <c r="B545" s="30" t="s">
        <v>41</v>
      </c>
      <c r="D545" s="22" t="s">
        <v>79</v>
      </c>
      <c r="E545" s="1" t="s">
        <v>44</v>
      </c>
      <c r="F545" s="1" t="s">
        <v>48</v>
      </c>
      <c r="G545" s="28" t="s">
        <v>74</v>
      </c>
      <c r="H545" s="24">
        <v>106891</v>
      </c>
      <c r="I545" s="1">
        <v>218</v>
      </c>
      <c r="J545" s="17">
        <v>120</v>
      </c>
      <c r="K545" s="24">
        <f t="shared" si="56"/>
        <v>890.75833333333333</v>
      </c>
      <c r="L545" s="18">
        <v>36.700000000000003</v>
      </c>
      <c r="M545" s="18">
        <v>3.97</v>
      </c>
      <c r="N545" s="18">
        <v>29.7</v>
      </c>
      <c r="O545" s="19">
        <v>0.55630000000000002</v>
      </c>
      <c r="Q545" s="21">
        <f t="shared" si="57"/>
        <v>495.52886083333334</v>
      </c>
      <c r="R545" s="7">
        <f t="shared" si="58"/>
        <v>3922899.7</v>
      </c>
      <c r="S545" s="8">
        <f t="shared" si="59"/>
        <v>424357.27</v>
      </c>
      <c r="T545" s="8">
        <f t="shared" si="60"/>
        <v>3174662.6999999997</v>
      </c>
      <c r="U545" s="8">
        <f t="shared" si="61"/>
        <v>59463.463300000003</v>
      </c>
      <c r="V545" s="8">
        <f t="shared" si="62"/>
        <v>52967575.463335834</v>
      </c>
    </row>
    <row r="546" spans="1:22" x14ac:dyDescent="0.4">
      <c r="A546" s="30">
        <v>2016</v>
      </c>
      <c r="B546" s="30" t="s">
        <v>41</v>
      </c>
      <c r="D546" s="22" t="s">
        <v>79</v>
      </c>
      <c r="E546" s="1" t="s">
        <v>44</v>
      </c>
      <c r="F546" s="1" t="s">
        <v>48</v>
      </c>
      <c r="G546" s="28" t="s">
        <v>74</v>
      </c>
      <c r="H546" s="24">
        <v>106806</v>
      </c>
      <c r="I546" s="1">
        <v>208</v>
      </c>
      <c r="J546" s="17">
        <v>135</v>
      </c>
      <c r="K546" s="24">
        <f t="shared" si="56"/>
        <v>791.15555555555557</v>
      </c>
      <c r="L546" s="18">
        <v>37.200000000000003</v>
      </c>
      <c r="M546" s="18">
        <v>4.37</v>
      </c>
      <c r="N546" s="18">
        <v>31</v>
      </c>
      <c r="O546" s="19">
        <v>0.55669999999999997</v>
      </c>
      <c r="Q546" s="21">
        <f t="shared" si="57"/>
        <v>440.43629777777772</v>
      </c>
      <c r="R546" s="7">
        <f t="shared" si="58"/>
        <v>3973183.2</v>
      </c>
      <c r="S546" s="8">
        <f t="shared" si="59"/>
        <v>466742.22000000003</v>
      </c>
      <c r="T546" s="8">
        <f t="shared" si="60"/>
        <v>3310986</v>
      </c>
      <c r="U546" s="8">
        <f t="shared" si="61"/>
        <v>59458.900199999996</v>
      </c>
      <c r="V546" s="8">
        <f t="shared" si="62"/>
        <v>47041239.220453329</v>
      </c>
    </row>
    <row r="547" spans="1:22" x14ac:dyDescent="0.4">
      <c r="A547" s="30">
        <v>2016</v>
      </c>
      <c r="B547" s="30" t="s">
        <v>41</v>
      </c>
      <c r="D547" s="22" t="s">
        <v>79</v>
      </c>
      <c r="E547" s="1" t="s">
        <v>44</v>
      </c>
      <c r="F547" s="1" t="s">
        <v>48</v>
      </c>
      <c r="G547" s="28" t="s">
        <v>74</v>
      </c>
      <c r="H547" s="24">
        <v>114082</v>
      </c>
      <c r="I547" s="1">
        <v>232</v>
      </c>
      <c r="J547" s="17">
        <v>155</v>
      </c>
      <c r="K547" s="24">
        <f t="shared" si="56"/>
        <v>736.01290322580644</v>
      </c>
      <c r="L547" s="18">
        <v>35.200000000000003</v>
      </c>
      <c r="M547" s="18">
        <v>3.87</v>
      </c>
      <c r="N547" s="18">
        <v>26.8</v>
      </c>
      <c r="O547" s="19">
        <v>0.54749999999999999</v>
      </c>
      <c r="Q547" s="21">
        <f t="shared" si="57"/>
        <v>402.96706451612903</v>
      </c>
      <c r="R547" s="7">
        <f t="shared" si="58"/>
        <v>4015686.4000000004</v>
      </c>
      <c r="S547" s="8">
        <f t="shared" si="59"/>
        <v>441497.34</v>
      </c>
      <c r="T547" s="8">
        <f t="shared" si="60"/>
        <v>3057397.6</v>
      </c>
      <c r="U547" s="8">
        <f t="shared" si="61"/>
        <v>62459.894999999997</v>
      </c>
      <c r="V547" s="8">
        <f t="shared" si="62"/>
        <v>45971288.654129028</v>
      </c>
    </row>
    <row r="548" spans="1:22" x14ac:dyDescent="0.4">
      <c r="A548" s="30">
        <v>2016</v>
      </c>
      <c r="B548" s="30" t="s">
        <v>41</v>
      </c>
      <c r="D548" s="22" t="s">
        <v>79</v>
      </c>
      <c r="E548" s="1" t="s">
        <v>44</v>
      </c>
      <c r="F548" s="1" t="s">
        <v>48</v>
      </c>
      <c r="G548" s="28" t="s">
        <v>74</v>
      </c>
      <c r="H548" s="24">
        <v>251054</v>
      </c>
      <c r="I548" s="1">
        <v>505</v>
      </c>
      <c r="J548" s="17">
        <v>350</v>
      </c>
      <c r="K548" s="24">
        <f t="shared" si="56"/>
        <v>717.29714285714283</v>
      </c>
      <c r="L548" s="18">
        <v>36.700000000000003</v>
      </c>
      <c r="M548" s="18">
        <v>4.51</v>
      </c>
      <c r="N548" s="18">
        <v>29.3</v>
      </c>
      <c r="O548" s="19">
        <v>0.55669999999999997</v>
      </c>
      <c r="Q548" s="21">
        <f t="shared" si="57"/>
        <v>399.31931942857148</v>
      </c>
      <c r="R548" s="7">
        <f t="shared" si="58"/>
        <v>9213681.8000000007</v>
      </c>
      <c r="S548" s="8">
        <f t="shared" si="59"/>
        <v>1132253.54</v>
      </c>
      <c r="T548" s="8">
        <f t="shared" si="60"/>
        <v>7355882.2000000002</v>
      </c>
      <c r="U548" s="8">
        <f t="shared" si="61"/>
        <v>139761.76180000001</v>
      </c>
      <c r="V548" s="8">
        <f t="shared" si="62"/>
        <v>100250712.41982058</v>
      </c>
    </row>
    <row r="549" spans="1:22" x14ac:dyDescent="0.4">
      <c r="A549" s="30">
        <v>2016</v>
      </c>
      <c r="B549" s="30" t="s">
        <v>41</v>
      </c>
      <c r="D549" s="22" t="s">
        <v>79</v>
      </c>
      <c r="E549" s="1" t="s">
        <v>44</v>
      </c>
      <c r="F549" s="1" t="s">
        <v>48</v>
      </c>
      <c r="G549" s="28" t="s">
        <v>74</v>
      </c>
      <c r="H549" s="24">
        <v>92290</v>
      </c>
      <c r="I549" s="1">
        <v>193</v>
      </c>
      <c r="J549" s="17">
        <v>130</v>
      </c>
      <c r="K549" s="24">
        <f t="shared" si="56"/>
        <v>709.92307692307691</v>
      </c>
      <c r="L549" s="18">
        <v>35.4</v>
      </c>
      <c r="M549" s="18">
        <v>2.78</v>
      </c>
      <c r="N549" s="18">
        <v>29.2</v>
      </c>
      <c r="O549" s="19">
        <v>0.4874</v>
      </c>
      <c r="Q549" s="21">
        <f t="shared" si="57"/>
        <v>346.0165076923077</v>
      </c>
      <c r="R549" s="7">
        <f t="shared" si="58"/>
        <v>3267066</v>
      </c>
      <c r="S549" s="8">
        <f t="shared" si="59"/>
        <v>256566.19999999998</v>
      </c>
      <c r="T549" s="8">
        <f t="shared" si="60"/>
        <v>2694868</v>
      </c>
      <c r="U549" s="8">
        <f t="shared" si="61"/>
        <v>44982.146000000001</v>
      </c>
      <c r="V549" s="8">
        <f t="shared" si="62"/>
        <v>31933863.494923078</v>
      </c>
    </row>
    <row r="550" spans="1:22" x14ac:dyDescent="0.4">
      <c r="A550" s="30">
        <v>2016</v>
      </c>
      <c r="B550" s="30" t="s">
        <v>41</v>
      </c>
      <c r="D550" s="22" t="s">
        <v>79</v>
      </c>
      <c r="E550" s="1" t="s">
        <v>44</v>
      </c>
      <c r="F550" s="1" t="s">
        <v>48</v>
      </c>
      <c r="G550" s="28" t="s">
        <v>74</v>
      </c>
      <c r="H550" s="24">
        <v>98699</v>
      </c>
      <c r="I550" s="1">
        <v>204</v>
      </c>
      <c r="J550" s="17">
        <v>140</v>
      </c>
      <c r="K550" s="24">
        <f t="shared" si="56"/>
        <v>704.99285714285713</v>
      </c>
      <c r="L550" s="18">
        <v>35.299999999999997</v>
      </c>
      <c r="M550" s="18">
        <v>3.71</v>
      </c>
      <c r="N550" s="18">
        <v>27.5</v>
      </c>
      <c r="O550" s="19">
        <v>0.54410000000000003</v>
      </c>
      <c r="Q550" s="21">
        <f t="shared" si="57"/>
        <v>383.58661357142864</v>
      </c>
      <c r="R550" s="7">
        <f t="shared" si="58"/>
        <v>3484074.6999999997</v>
      </c>
      <c r="S550" s="8">
        <f t="shared" si="59"/>
        <v>366173.29</v>
      </c>
      <c r="T550" s="8">
        <f t="shared" si="60"/>
        <v>2714222.5</v>
      </c>
      <c r="U550" s="8">
        <f t="shared" si="61"/>
        <v>53702.125900000006</v>
      </c>
      <c r="V550" s="8">
        <f t="shared" si="62"/>
        <v>37859615.172886439</v>
      </c>
    </row>
    <row r="551" spans="1:22" x14ac:dyDescent="0.4">
      <c r="A551" s="30">
        <v>2016</v>
      </c>
      <c r="B551" s="30" t="s">
        <v>41</v>
      </c>
      <c r="D551" s="22" t="s">
        <v>79</v>
      </c>
      <c r="E551" s="1" t="s">
        <v>44</v>
      </c>
      <c r="F551" s="1" t="s">
        <v>48</v>
      </c>
      <c r="G551" s="28" t="s">
        <v>74</v>
      </c>
      <c r="H551" s="24">
        <v>71043</v>
      </c>
      <c r="I551" s="1">
        <v>143</v>
      </c>
      <c r="J551" s="17">
        <v>130</v>
      </c>
      <c r="K551" s="24">
        <f t="shared" si="56"/>
        <v>546.48461538461538</v>
      </c>
      <c r="L551" s="18">
        <v>36.700000000000003</v>
      </c>
      <c r="M551" s="18">
        <v>4.2300000000000004</v>
      </c>
      <c r="N551" s="18">
        <v>30.3</v>
      </c>
      <c r="O551" s="19">
        <v>0.55259999999999998</v>
      </c>
      <c r="Q551" s="21">
        <f t="shared" si="57"/>
        <v>301.98739846153848</v>
      </c>
      <c r="R551" s="7">
        <f t="shared" si="58"/>
        <v>2607278.1</v>
      </c>
      <c r="S551" s="8">
        <f t="shared" si="59"/>
        <v>300511.89</v>
      </c>
      <c r="T551" s="8">
        <f t="shared" si="60"/>
        <v>2152602.9</v>
      </c>
      <c r="U551" s="8">
        <f t="shared" si="61"/>
        <v>39258.361799999999</v>
      </c>
      <c r="V551" s="8">
        <f t="shared" si="62"/>
        <v>21454090.748903077</v>
      </c>
    </row>
    <row r="552" spans="1:22" x14ac:dyDescent="0.4">
      <c r="A552" s="22">
        <v>2016</v>
      </c>
      <c r="B552" s="22" t="s">
        <v>19</v>
      </c>
      <c r="D552" s="22" t="s">
        <v>79</v>
      </c>
      <c r="E552" s="1" t="s">
        <v>44</v>
      </c>
      <c r="F552" s="1" t="s">
        <v>20</v>
      </c>
      <c r="G552" s="28" t="s">
        <v>74</v>
      </c>
      <c r="H552" s="24">
        <v>99544</v>
      </c>
      <c r="I552" s="1">
        <v>202</v>
      </c>
      <c r="J552" s="17">
        <v>96.8</v>
      </c>
      <c r="K552" s="24">
        <f t="shared" si="56"/>
        <v>1028.3471074380166</v>
      </c>
      <c r="L552" s="18">
        <v>35.700000000000003</v>
      </c>
      <c r="M552" s="18">
        <v>4.34</v>
      </c>
      <c r="N552" s="18">
        <v>28.6</v>
      </c>
      <c r="O552" s="19">
        <v>0.55840000000000001</v>
      </c>
      <c r="Q552" s="21">
        <f t="shared" si="57"/>
        <v>574.22902479338848</v>
      </c>
      <c r="R552" s="7">
        <f t="shared" si="58"/>
        <v>3553720.8000000003</v>
      </c>
      <c r="S552" s="8">
        <f t="shared" si="59"/>
        <v>432020.95999999996</v>
      </c>
      <c r="T552" s="8">
        <f t="shared" si="60"/>
        <v>2846958.4000000004</v>
      </c>
      <c r="U552" s="8">
        <f t="shared" si="61"/>
        <v>55585.369599999998</v>
      </c>
      <c r="V552" s="8">
        <f t="shared" si="62"/>
        <v>57161054.044033065</v>
      </c>
    </row>
    <row r="553" spans="1:22" x14ac:dyDescent="0.4">
      <c r="A553" s="30">
        <v>2016</v>
      </c>
      <c r="B553" s="30" t="s">
        <v>41</v>
      </c>
      <c r="D553" s="22" t="s">
        <v>79</v>
      </c>
      <c r="E553" s="1" t="s">
        <v>44</v>
      </c>
      <c r="F553" s="1" t="s">
        <v>48</v>
      </c>
      <c r="G553" s="28" t="s">
        <v>74</v>
      </c>
      <c r="H553" s="24">
        <v>109657</v>
      </c>
      <c r="I553" s="1">
        <v>225</v>
      </c>
      <c r="J553" s="17">
        <v>135</v>
      </c>
      <c r="K553" s="24">
        <f t="shared" si="56"/>
        <v>812.27407407407406</v>
      </c>
      <c r="L553" s="18">
        <v>36.6</v>
      </c>
      <c r="M553" s="18">
        <v>3.24</v>
      </c>
      <c r="N553" s="18">
        <v>29</v>
      </c>
      <c r="O553" s="19">
        <v>0.50770000000000004</v>
      </c>
      <c r="Q553" s="21">
        <f t="shared" si="57"/>
        <v>412.39154740740747</v>
      </c>
      <c r="R553" s="7">
        <f t="shared" si="58"/>
        <v>4013446.2</v>
      </c>
      <c r="S553" s="8">
        <f t="shared" si="59"/>
        <v>355288.68000000005</v>
      </c>
      <c r="T553" s="8">
        <f t="shared" si="60"/>
        <v>3180053</v>
      </c>
      <c r="U553" s="8">
        <f t="shared" si="61"/>
        <v>55672.858900000007</v>
      </c>
      <c r="V553" s="8">
        <f t="shared" si="62"/>
        <v>45221619.914054081</v>
      </c>
    </row>
    <row r="554" spans="1:22" x14ac:dyDescent="0.4">
      <c r="A554" s="30">
        <v>2016</v>
      </c>
      <c r="B554" s="30" t="s">
        <v>41</v>
      </c>
      <c r="D554" s="22" t="s">
        <v>79</v>
      </c>
      <c r="E554" s="1" t="s">
        <v>44</v>
      </c>
      <c r="F554" s="1" t="s">
        <v>48</v>
      </c>
      <c r="G554" s="28" t="s">
        <v>74</v>
      </c>
      <c r="H554" s="24">
        <v>85121</v>
      </c>
      <c r="I554" s="1">
        <v>173</v>
      </c>
      <c r="J554" s="17">
        <v>102</v>
      </c>
      <c r="K554" s="24">
        <f t="shared" si="56"/>
        <v>834.51960784313724</v>
      </c>
      <c r="L554" s="18">
        <v>35.4</v>
      </c>
      <c r="M554" s="18">
        <v>3.26</v>
      </c>
      <c r="N554" s="18">
        <v>27.9</v>
      </c>
      <c r="O554" s="19">
        <v>0.49609999999999999</v>
      </c>
      <c r="Q554" s="21">
        <f t="shared" si="57"/>
        <v>414.00517745098034</v>
      </c>
      <c r="R554" s="7">
        <f t="shared" si="58"/>
        <v>3013283.4</v>
      </c>
      <c r="S554" s="8">
        <f t="shared" si="59"/>
        <v>277494.45999999996</v>
      </c>
      <c r="T554" s="8">
        <f t="shared" si="60"/>
        <v>2374875.9</v>
      </c>
      <c r="U554" s="8">
        <f t="shared" si="61"/>
        <v>42228.528099999996</v>
      </c>
      <c r="V554" s="8">
        <f t="shared" si="62"/>
        <v>35240534.7098049</v>
      </c>
    </row>
    <row r="555" spans="1:22" x14ac:dyDescent="0.4">
      <c r="A555" s="30">
        <v>2016</v>
      </c>
      <c r="B555" s="30" t="s">
        <v>19</v>
      </c>
      <c r="D555" s="22" t="s">
        <v>79</v>
      </c>
      <c r="E555" s="1" t="s">
        <v>44</v>
      </c>
      <c r="F555" s="1" t="s">
        <v>20</v>
      </c>
      <c r="G555" s="28" t="s">
        <v>74</v>
      </c>
      <c r="H555" s="24">
        <v>88045</v>
      </c>
      <c r="I555" s="1">
        <v>178</v>
      </c>
      <c r="J555" s="17">
        <v>93</v>
      </c>
      <c r="K555" s="24">
        <f t="shared" si="56"/>
        <v>946.72043010752691</v>
      </c>
      <c r="L555" s="18">
        <v>36</v>
      </c>
      <c r="M555" s="18">
        <v>4.28</v>
      </c>
      <c r="N555" s="18">
        <v>27.5</v>
      </c>
      <c r="O555" s="19">
        <v>0.55879999999999996</v>
      </c>
      <c r="Q555" s="21">
        <f t="shared" si="57"/>
        <v>529.02737634408595</v>
      </c>
      <c r="R555" s="7">
        <f t="shared" si="58"/>
        <v>3169620</v>
      </c>
      <c r="S555" s="8">
        <f t="shared" si="59"/>
        <v>376832.60000000003</v>
      </c>
      <c r="T555" s="8">
        <f t="shared" si="60"/>
        <v>2421237.5</v>
      </c>
      <c r="U555" s="8">
        <f t="shared" si="61"/>
        <v>49199.545999999995</v>
      </c>
      <c r="V555" s="8">
        <f t="shared" si="62"/>
        <v>46578215.350215048</v>
      </c>
    </row>
    <row r="556" spans="1:22" x14ac:dyDescent="0.4">
      <c r="A556" s="30">
        <v>2016</v>
      </c>
      <c r="B556" s="30" t="s">
        <v>41</v>
      </c>
      <c r="D556" s="22" t="s">
        <v>79</v>
      </c>
      <c r="E556" s="1" t="s">
        <v>44</v>
      </c>
      <c r="F556" s="1" t="s">
        <v>48</v>
      </c>
      <c r="G556" s="28" t="s">
        <v>74</v>
      </c>
      <c r="H556" s="24">
        <v>108764</v>
      </c>
      <c r="I556" s="1">
        <v>220</v>
      </c>
      <c r="J556" s="17">
        <v>135</v>
      </c>
      <c r="K556" s="24">
        <f t="shared" si="56"/>
        <v>805.65925925925922</v>
      </c>
      <c r="L556" s="18">
        <v>37</v>
      </c>
      <c r="M556" s="18">
        <v>3.47</v>
      </c>
      <c r="N556" s="18">
        <v>30.1</v>
      </c>
      <c r="O556" s="19">
        <v>0.54579999999999995</v>
      </c>
      <c r="Q556" s="21">
        <f t="shared" si="57"/>
        <v>439.72882370370371</v>
      </c>
      <c r="R556" s="7">
        <f t="shared" si="58"/>
        <v>4024268</v>
      </c>
      <c r="S556" s="8">
        <f t="shared" si="59"/>
        <v>377411.08</v>
      </c>
      <c r="T556" s="8">
        <f t="shared" si="60"/>
        <v>3273796.4000000004</v>
      </c>
      <c r="U556" s="8">
        <f t="shared" si="61"/>
        <v>59363.391199999998</v>
      </c>
      <c r="V556" s="8">
        <f t="shared" si="62"/>
        <v>47826665.781309627</v>
      </c>
    </row>
    <row r="557" spans="1:22" x14ac:dyDescent="0.4">
      <c r="A557" s="30">
        <v>2016</v>
      </c>
      <c r="B557" s="30" t="s">
        <v>41</v>
      </c>
      <c r="D557" s="22" t="s">
        <v>79</v>
      </c>
      <c r="E557" s="1" t="s">
        <v>44</v>
      </c>
      <c r="F557" s="1" t="s">
        <v>48</v>
      </c>
      <c r="G557" s="28" t="s">
        <v>74</v>
      </c>
      <c r="H557" s="24">
        <v>157858</v>
      </c>
      <c r="I557" s="1">
        <v>319</v>
      </c>
      <c r="J557" s="17">
        <v>135</v>
      </c>
      <c r="K557" s="24">
        <f t="shared" si="56"/>
        <v>1169.3185185185184</v>
      </c>
      <c r="L557" s="18">
        <v>36.9</v>
      </c>
      <c r="M557" s="18">
        <v>4.43</v>
      </c>
      <c r="N557" s="18">
        <v>29.5</v>
      </c>
      <c r="O557" s="19">
        <v>0.55920000000000003</v>
      </c>
      <c r="Q557" s="21">
        <f t="shared" si="57"/>
        <v>653.88291555555554</v>
      </c>
      <c r="R557" s="7">
        <f t="shared" si="58"/>
        <v>5824960.2000000002</v>
      </c>
      <c r="S557" s="8">
        <f t="shared" si="59"/>
        <v>699310.94</v>
      </c>
      <c r="T557" s="8">
        <f t="shared" si="60"/>
        <v>4656811</v>
      </c>
      <c r="U557" s="8">
        <f t="shared" si="61"/>
        <v>88274.193599999999</v>
      </c>
      <c r="V557" s="8">
        <f t="shared" si="62"/>
        <v>103220649.28376889</v>
      </c>
    </row>
    <row r="558" spans="1:22" x14ac:dyDescent="0.4">
      <c r="A558" s="30">
        <v>2016</v>
      </c>
      <c r="B558" s="30" t="s">
        <v>41</v>
      </c>
      <c r="D558" s="22" t="s">
        <v>79</v>
      </c>
      <c r="E558" s="1" t="s">
        <v>44</v>
      </c>
      <c r="F558" s="1" t="s">
        <v>48</v>
      </c>
      <c r="G558" s="28" t="s">
        <v>74</v>
      </c>
      <c r="H558" s="24">
        <v>155732</v>
      </c>
      <c r="I558" s="1">
        <v>317</v>
      </c>
      <c r="J558" s="17">
        <v>135</v>
      </c>
      <c r="K558" s="24">
        <f t="shared" si="56"/>
        <v>1153.5703703703705</v>
      </c>
      <c r="L558" s="18">
        <v>36.799999999999997</v>
      </c>
      <c r="M558" s="18">
        <v>3.53</v>
      </c>
      <c r="N558" s="18">
        <v>30</v>
      </c>
      <c r="O558" s="19">
        <v>0.5262</v>
      </c>
      <c r="Q558" s="21">
        <f t="shared" si="57"/>
        <v>607.00872888888887</v>
      </c>
      <c r="R558" s="7">
        <f t="shared" si="58"/>
        <v>5730937.5999999996</v>
      </c>
      <c r="S558" s="8">
        <f t="shared" si="59"/>
        <v>549733.96</v>
      </c>
      <c r="T558" s="8">
        <f t="shared" si="60"/>
        <v>4671960</v>
      </c>
      <c r="U558" s="8">
        <f t="shared" si="61"/>
        <v>81946.178400000004</v>
      </c>
      <c r="V558" s="8">
        <f t="shared" si="62"/>
        <v>94530683.367324442</v>
      </c>
    </row>
    <row r="559" spans="1:22" x14ac:dyDescent="0.4">
      <c r="A559" s="30">
        <v>2016</v>
      </c>
      <c r="B559" s="30" t="s">
        <v>41</v>
      </c>
      <c r="D559" s="22" t="s">
        <v>79</v>
      </c>
      <c r="E559" s="1" t="s">
        <v>44</v>
      </c>
      <c r="F559" s="1" t="s">
        <v>48</v>
      </c>
      <c r="G559" s="28" t="s">
        <v>74</v>
      </c>
      <c r="H559" s="24">
        <v>121759</v>
      </c>
      <c r="I559" s="1">
        <v>248</v>
      </c>
      <c r="J559" s="17">
        <v>118</v>
      </c>
      <c r="K559" s="24">
        <f t="shared" si="56"/>
        <v>1031.8559322033898</v>
      </c>
      <c r="L559" s="18">
        <v>36.9</v>
      </c>
      <c r="M559" s="18">
        <v>3.02</v>
      </c>
      <c r="N559" s="18">
        <v>29.1</v>
      </c>
      <c r="O559" s="19">
        <v>0.48509999999999998</v>
      </c>
      <c r="Q559" s="21">
        <f t="shared" si="57"/>
        <v>500.55331271186441</v>
      </c>
      <c r="R559" s="7">
        <f t="shared" si="58"/>
        <v>4492907.0999999996</v>
      </c>
      <c r="S559" s="8">
        <f t="shared" si="59"/>
        <v>367712.18</v>
      </c>
      <c r="T559" s="8">
        <f t="shared" si="60"/>
        <v>3543186.9000000004</v>
      </c>
      <c r="U559" s="8">
        <f t="shared" si="61"/>
        <v>59065.2909</v>
      </c>
      <c r="V559" s="8">
        <f t="shared" si="62"/>
        <v>60946870.802483901</v>
      </c>
    </row>
    <row r="560" spans="1:22" x14ac:dyDescent="0.4">
      <c r="A560" s="30">
        <v>2016</v>
      </c>
      <c r="B560" s="30" t="s">
        <v>41</v>
      </c>
      <c r="D560" s="22" t="s">
        <v>79</v>
      </c>
      <c r="E560" s="1" t="s">
        <v>44</v>
      </c>
      <c r="F560" s="1" t="s">
        <v>48</v>
      </c>
      <c r="G560" s="28" t="s">
        <v>74</v>
      </c>
      <c r="H560" s="24">
        <v>109221</v>
      </c>
      <c r="I560" s="1">
        <v>223</v>
      </c>
      <c r="J560" s="17">
        <v>135</v>
      </c>
      <c r="K560" s="24">
        <f t="shared" si="56"/>
        <v>809.04444444444448</v>
      </c>
      <c r="L560" s="18">
        <v>36.4</v>
      </c>
      <c r="M560" s="18">
        <v>3.2</v>
      </c>
      <c r="N560" s="18">
        <v>28.2</v>
      </c>
      <c r="O560" s="19">
        <v>0.51959999999999995</v>
      </c>
      <c r="Q560" s="21">
        <f t="shared" si="57"/>
        <v>420.3794933333333</v>
      </c>
      <c r="R560" s="7">
        <f t="shared" si="58"/>
        <v>3975644.4</v>
      </c>
      <c r="S560" s="8">
        <f t="shared" si="59"/>
        <v>349507.2</v>
      </c>
      <c r="T560" s="8">
        <f t="shared" si="60"/>
        <v>3080032.1999999997</v>
      </c>
      <c r="U560" s="8">
        <f t="shared" si="61"/>
        <v>56751.231599999992</v>
      </c>
      <c r="V560" s="8">
        <f t="shared" si="62"/>
        <v>45914268.64136</v>
      </c>
    </row>
    <row r="561" spans="1:22" x14ac:dyDescent="0.4">
      <c r="A561" s="22">
        <v>2016</v>
      </c>
      <c r="B561" s="22" t="s">
        <v>41</v>
      </c>
      <c r="D561" s="22" t="s">
        <v>79</v>
      </c>
      <c r="E561" s="1" t="s">
        <v>44</v>
      </c>
      <c r="F561" s="1" t="s">
        <v>20</v>
      </c>
      <c r="G561" s="28" t="s">
        <v>84</v>
      </c>
      <c r="H561" s="24">
        <f>85967+98891</f>
        <v>184858</v>
      </c>
      <c r="I561" s="1">
        <v>175</v>
      </c>
      <c r="J561" s="17">
        <v>117</v>
      </c>
      <c r="K561" s="24">
        <f t="shared" si="56"/>
        <v>1579.982905982906</v>
      </c>
      <c r="L561" s="18">
        <v>36.299999999999997</v>
      </c>
      <c r="M561" s="18">
        <v>4.5599999999999996</v>
      </c>
      <c r="N561" s="18">
        <v>30.8</v>
      </c>
      <c r="O561" s="19">
        <v>0.56540000000000001</v>
      </c>
      <c r="Q561" s="21">
        <f t="shared" si="57"/>
        <v>893.32233504273506</v>
      </c>
      <c r="R561" s="7">
        <f t="shared" si="58"/>
        <v>6710345.3999999994</v>
      </c>
      <c r="S561" s="8">
        <f t="shared" si="59"/>
        <v>842952.48</v>
      </c>
      <c r="T561" s="8">
        <f t="shared" si="60"/>
        <v>5693626.4000000004</v>
      </c>
      <c r="U561" s="8">
        <f t="shared" si="61"/>
        <v>104518.7132</v>
      </c>
      <c r="V561" s="8">
        <f t="shared" si="62"/>
        <v>165137780.21132991</v>
      </c>
    </row>
    <row r="562" spans="1:22" x14ac:dyDescent="0.4">
      <c r="A562" s="22">
        <v>2016</v>
      </c>
      <c r="B562" s="22" t="s">
        <v>21</v>
      </c>
      <c r="D562" s="22" t="s">
        <v>79</v>
      </c>
      <c r="E562" s="1" t="s">
        <v>44</v>
      </c>
      <c r="F562" s="1" t="s">
        <v>20</v>
      </c>
      <c r="G562" s="28" t="s">
        <v>84</v>
      </c>
      <c r="H562" s="24">
        <v>113026</v>
      </c>
      <c r="I562" s="1">
        <v>229</v>
      </c>
      <c r="J562" s="17">
        <v>72</v>
      </c>
      <c r="K562" s="24">
        <f t="shared" si="56"/>
        <v>1569.8055555555557</v>
      </c>
      <c r="L562" s="18">
        <v>36.5</v>
      </c>
      <c r="M562" s="18">
        <v>4.3</v>
      </c>
      <c r="N562" s="18">
        <v>30.4</v>
      </c>
      <c r="O562" s="19">
        <v>0.55689999999999995</v>
      </c>
      <c r="Q562" s="21">
        <f t="shared" si="57"/>
        <v>874.2247138888888</v>
      </c>
      <c r="R562" s="7">
        <f t="shared" si="58"/>
        <v>4125449</v>
      </c>
      <c r="S562" s="8">
        <f t="shared" si="59"/>
        <v>486011.8</v>
      </c>
      <c r="T562" s="8">
        <f t="shared" si="60"/>
        <v>3435990.4</v>
      </c>
      <c r="U562" s="8">
        <f t="shared" si="61"/>
        <v>62944.179399999994</v>
      </c>
      <c r="V562" s="8">
        <f t="shared" si="62"/>
        <v>98810122.512005553</v>
      </c>
    </row>
    <row r="563" spans="1:22" x14ac:dyDescent="0.4">
      <c r="A563" s="22">
        <v>2016</v>
      </c>
      <c r="B563" s="22" t="s">
        <v>19</v>
      </c>
      <c r="D563" s="22" t="s">
        <v>79</v>
      </c>
      <c r="E563" s="1" t="s">
        <v>44</v>
      </c>
      <c r="F563" s="1" t="s">
        <v>46</v>
      </c>
      <c r="G563" s="28" t="s">
        <v>82</v>
      </c>
      <c r="H563" s="24">
        <v>12163</v>
      </c>
      <c r="I563" s="1">
        <v>26</v>
      </c>
      <c r="J563" s="17">
        <v>21</v>
      </c>
      <c r="K563" s="24">
        <f t="shared" si="56"/>
        <v>579.19047619047615</v>
      </c>
      <c r="L563" s="18">
        <v>36.15</v>
      </c>
      <c r="M563" s="18">
        <v>3.9</v>
      </c>
      <c r="N563" s="18">
        <v>29.7</v>
      </c>
      <c r="O563" s="19">
        <v>0.53200000000000003</v>
      </c>
      <c r="Q563" s="21">
        <f t="shared" si="57"/>
        <v>308.12933333333336</v>
      </c>
      <c r="R563" s="7">
        <f t="shared" si="58"/>
        <v>439692.45</v>
      </c>
      <c r="S563" s="8">
        <f t="shared" si="59"/>
        <v>47435.7</v>
      </c>
      <c r="T563" s="8">
        <f t="shared" si="60"/>
        <v>361241.1</v>
      </c>
      <c r="U563" s="8">
        <f t="shared" si="61"/>
        <v>6470.7160000000003</v>
      </c>
      <c r="V563" s="8">
        <f t="shared" si="62"/>
        <v>3747777.0813333336</v>
      </c>
    </row>
    <row r="564" spans="1:22" x14ac:dyDescent="0.4">
      <c r="A564" s="30">
        <v>2016</v>
      </c>
      <c r="B564" s="30" t="s">
        <v>41</v>
      </c>
      <c r="D564" s="22" t="s">
        <v>79</v>
      </c>
      <c r="E564" s="1" t="s">
        <v>44</v>
      </c>
      <c r="F564" s="1" t="s">
        <v>48</v>
      </c>
      <c r="G564" s="28" t="s">
        <v>74</v>
      </c>
      <c r="H564" s="24">
        <v>64768</v>
      </c>
      <c r="I564" s="1">
        <v>132</v>
      </c>
      <c r="J564" s="17">
        <v>100</v>
      </c>
      <c r="K564" s="24">
        <f t="shared" si="56"/>
        <v>647.67999999999995</v>
      </c>
      <c r="L564" s="18">
        <v>35.6</v>
      </c>
      <c r="M564" s="18">
        <v>3.5</v>
      </c>
      <c r="N564" s="18">
        <v>28.6</v>
      </c>
      <c r="O564" s="19">
        <v>0.51819999999999999</v>
      </c>
      <c r="Q564" s="21">
        <f t="shared" si="57"/>
        <v>335.62777600000004</v>
      </c>
      <c r="R564" s="7">
        <f t="shared" si="58"/>
        <v>2305740.8000000003</v>
      </c>
      <c r="S564" s="8">
        <f t="shared" si="59"/>
        <v>226688</v>
      </c>
      <c r="T564" s="8">
        <f t="shared" si="60"/>
        <v>1852364.8</v>
      </c>
      <c r="U564" s="8">
        <f t="shared" si="61"/>
        <v>33562.777600000001</v>
      </c>
      <c r="V564" s="8">
        <f t="shared" si="62"/>
        <v>21737939.795968004</v>
      </c>
    </row>
    <row r="565" spans="1:22" x14ac:dyDescent="0.4">
      <c r="A565" s="30">
        <v>2016</v>
      </c>
      <c r="B565" s="30" t="s">
        <v>41</v>
      </c>
      <c r="D565" s="22" t="s">
        <v>79</v>
      </c>
      <c r="E565" s="1" t="s">
        <v>44</v>
      </c>
      <c r="F565" s="1" t="s">
        <v>48</v>
      </c>
      <c r="G565" s="28" t="s">
        <v>74</v>
      </c>
      <c r="H565" s="24">
        <v>105374</v>
      </c>
      <c r="I565" s="1">
        <v>219</v>
      </c>
      <c r="J565" s="17">
        <v>130</v>
      </c>
      <c r="K565" s="24">
        <f t="shared" si="56"/>
        <v>810.56923076923078</v>
      </c>
      <c r="L565" s="18">
        <v>36.299999999999997</v>
      </c>
      <c r="M565" s="18">
        <v>3.45</v>
      </c>
      <c r="N565" s="18">
        <v>28.6</v>
      </c>
      <c r="O565" s="19">
        <v>0.52429999999999999</v>
      </c>
      <c r="Q565" s="21">
        <f t="shared" si="57"/>
        <v>424.98144769230765</v>
      </c>
      <c r="R565" s="7">
        <f t="shared" si="58"/>
        <v>3825076.1999999997</v>
      </c>
      <c r="S565" s="8">
        <f t="shared" si="59"/>
        <v>363540.30000000005</v>
      </c>
      <c r="T565" s="8">
        <f t="shared" si="60"/>
        <v>3013696.4000000004</v>
      </c>
      <c r="U565" s="8">
        <f t="shared" si="61"/>
        <v>55247.588199999998</v>
      </c>
      <c r="V565" s="8">
        <f t="shared" si="62"/>
        <v>44781995.069129229</v>
      </c>
    </row>
    <row r="566" spans="1:22" x14ac:dyDescent="0.4">
      <c r="A566" s="22">
        <v>2016</v>
      </c>
      <c r="B566" s="22" t="s">
        <v>19</v>
      </c>
      <c r="D566" s="22" t="s">
        <v>79</v>
      </c>
      <c r="E566" s="1" t="s">
        <v>44</v>
      </c>
      <c r="F566" s="1" t="s">
        <v>46</v>
      </c>
      <c r="G566" s="28" t="s">
        <v>82</v>
      </c>
      <c r="H566" s="24">
        <v>46948</v>
      </c>
      <c r="I566" s="1">
        <v>94</v>
      </c>
      <c r="J566" s="17">
        <v>82.5</v>
      </c>
      <c r="K566" s="24">
        <f t="shared" si="56"/>
        <v>569.06666666666672</v>
      </c>
      <c r="L566" s="18">
        <v>33.94</v>
      </c>
      <c r="M566" s="18">
        <v>5.03</v>
      </c>
      <c r="N566" s="18">
        <v>29.5</v>
      </c>
      <c r="O566" s="19">
        <v>0.51189300000000004</v>
      </c>
      <c r="Q566" s="21">
        <f t="shared" si="57"/>
        <v>291.30124319999999</v>
      </c>
      <c r="R566" s="7">
        <f t="shared" si="58"/>
        <v>1593415.1199999999</v>
      </c>
      <c r="S566" s="8">
        <f t="shared" si="59"/>
        <v>236148.44</v>
      </c>
      <c r="T566" s="8">
        <f t="shared" si="60"/>
        <v>1384966</v>
      </c>
      <c r="U566" s="8">
        <f t="shared" si="61"/>
        <v>24032.352564000001</v>
      </c>
      <c r="V566" s="8">
        <f t="shared" si="62"/>
        <v>13676010.765753599</v>
      </c>
    </row>
    <row r="567" spans="1:22" x14ac:dyDescent="0.4">
      <c r="A567" s="30">
        <v>2016</v>
      </c>
      <c r="B567" s="30" t="s">
        <v>19</v>
      </c>
      <c r="D567" s="22" t="s">
        <v>79</v>
      </c>
      <c r="E567" s="1" t="s">
        <v>44</v>
      </c>
      <c r="F567" s="1" t="s">
        <v>46</v>
      </c>
      <c r="G567" s="28" t="s">
        <v>82</v>
      </c>
      <c r="H567" s="24">
        <v>180179</v>
      </c>
      <c r="I567" s="1">
        <v>365</v>
      </c>
      <c r="J567" s="17">
        <v>319</v>
      </c>
      <c r="K567" s="24">
        <f t="shared" si="56"/>
        <v>564.8244514106583</v>
      </c>
      <c r="L567" s="18">
        <v>34.76</v>
      </c>
      <c r="M567" s="18">
        <v>4.9800000000000004</v>
      </c>
      <c r="N567" s="18">
        <v>30.19</v>
      </c>
      <c r="O567" s="19">
        <v>0.52039999999999997</v>
      </c>
      <c r="Q567" s="21">
        <f t="shared" si="57"/>
        <v>293.93464451410659</v>
      </c>
      <c r="R567" s="7">
        <f t="shared" si="58"/>
        <v>6263022.04</v>
      </c>
      <c r="S567" s="8">
        <f t="shared" si="59"/>
        <v>897291.42</v>
      </c>
      <c r="T567" s="8">
        <f t="shared" si="60"/>
        <v>5439604.0099999998</v>
      </c>
      <c r="U567" s="8">
        <f t="shared" si="61"/>
        <v>93765.151599999997</v>
      </c>
      <c r="V567" s="8">
        <f t="shared" si="62"/>
        <v>52960850.313907214</v>
      </c>
    </row>
    <row r="568" spans="1:22" x14ac:dyDescent="0.4">
      <c r="A568" s="30">
        <v>2016</v>
      </c>
      <c r="B568" s="30" t="s">
        <v>19</v>
      </c>
      <c r="D568" s="22" t="s">
        <v>79</v>
      </c>
      <c r="E568" s="1" t="s">
        <v>44</v>
      </c>
      <c r="F568" s="1" t="s">
        <v>46</v>
      </c>
      <c r="G568" s="28" t="s">
        <v>82</v>
      </c>
      <c r="H568" s="24">
        <v>73096</v>
      </c>
      <c r="I568" s="1">
        <v>150</v>
      </c>
      <c r="J568" s="17">
        <v>130</v>
      </c>
      <c r="K568" s="24">
        <f t="shared" si="56"/>
        <v>562.27692307692303</v>
      </c>
      <c r="L568" s="18">
        <v>35.6</v>
      </c>
      <c r="M568" s="18">
        <v>4.6900000000000004</v>
      </c>
      <c r="N568" s="18">
        <v>30.7</v>
      </c>
      <c r="O568" s="19">
        <v>0.55420000000000003</v>
      </c>
      <c r="Q568" s="21">
        <f t="shared" si="57"/>
        <v>311.6138707692308</v>
      </c>
      <c r="R568" s="7">
        <f t="shared" si="58"/>
        <v>2602217.6</v>
      </c>
      <c r="S568" s="8">
        <f t="shared" si="59"/>
        <v>342820.24000000005</v>
      </c>
      <c r="T568" s="8">
        <f t="shared" si="60"/>
        <v>2244047.1999999997</v>
      </c>
      <c r="U568" s="8">
        <f t="shared" si="61"/>
        <v>40509.803200000002</v>
      </c>
      <c r="V568" s="8">
        <f t="shared" si="62"/>
        <v>22777727.497747693</v>
      </c>
    </row>
    <row r="569" spans="1:22" x14ac:dyDescent="0.4">
      <c r="A569" s="30">
        <v>2016</v>
      </c>
      <c r="B569" s="30" t="s">
        <v>49</v>
      </c>
      <c r="D569" s="22" t="s">
        <v>79</v>
      </c>
      <c r="E569" s="1" t="s">
        <v>66</v>
      </c>
      <c r="F569" s="1" t="s">
        <v>70</v>
      </c>
      <c r="G569" s="28" t="s">
        <v>74</v>
      </c>
      <c r="H569" s="24">
        <v>116206</v>
      </c>
      <c r="I569" s="1">
        <v>235</v>
      </c>
      <c r="J569" s="17">
        <v>120</v>
      </c>
      <c r="K569" s="24">
        <f t="shared" si="56"/>
        <v>968.38333333333333</v>
      </c>
      <c r="L569" s="18">
        <v>38.090000000000003</v>
      </c>
      <c r="M569" s="18">
        <v>3.65</v>
      </c>
      <c r="N569" s="18">
        <v>30.17</v>
      </c>
      <c r="O569" s="19">
        <v>0.55757000000000001</v>
      </c>
      <c r="Q569" s="21">
        <f t="shared" si="57"/>
        <v>539.94149516666664</v>
      </c>
      <c r="R569" s="7">
        <f t="shared" si="58"/>
        <v>4426286.54</v>
      </c>
      <c r="S569" s="8">
        <f t="shared" si="59"/>
        <v>424151.89999999997</v>
      </c>
      <c r="T569" s="8">
        <f t="shared" si="60"/>
        <v>3505935.02</v>
      </c>
      <c r="U569" s="8">
        <f t="shared" si="61"/>
        <v>64792.979420000003</v>
      </c>
      <c r="V569" s="8">
        <f t="shared" si="62"/>
        <v>62744441.387337662</v>
      </c>
    </row>
    <row r="570" spans="1:22" x14ac:dyDescent="0.4">
      <c r="A570" s="22">
        <v>2016</v>
      </c>
      <c r="B570" s="22" t="s">
        <v>19</v>
      </c>
      <c r="D570" s="22" t="s">
        <v>79</v>
      </c>
      <c r="E570" s="1" t="s">
        <v>44</v>
      </c>
      <c r="F570" s="1" t="s">
        <v>20</v>
      </c>
      <c r="G570" s="28" t="s">
        <v>74</v>
      </c>
      <c r="H570" s="24">
        <v>105769</v>
      </c>
      <c r="I570" s="1">
        <v>214</v>
      </c>
      <c r="J570" s="17">
        <v>115</v>
      </c>
      <c r="K570" s="24">
        <f t="shared" si="56"/>
        <v>919.73043478260865</v>
      </c>
      <c r="L570" s="18">
        <v>36.4</v>
      </c>
      <c r="M570" s="18">
        <v>4.71</v>
      </c>
      <c r="N570" s="18">
        <v>29.5</v>
      </c>
      <c r="O570" s="19">
        <v>0.55449999999999999</v>
      </c>
      <c r="Q570" s="21">
        <f t="shared" si="57"/>
        <v>509.99052608695649</v>
      </c>
      <c r="R570" s="7">
        <f t="shared" si="58"/>
        <v>3849991.5999999996</v>
      </c>
      <c r="S570" s="8">
        <f t="shared" si="59"/>
        <v>498171.99</v>
      </c>
      <c r="T570" s="8">
        <f t="shared" si="60"/>
        <v>3120185.5</v>
      </c>
      <c r="U570" s="8">
        <f t="shared" si="61"/>
        <v>58648.910499999998</v>
      </c>
      <c r="V570" s="8">
        <f t="shared" si="62"/>
        <v>53941187.953691304</v>
      </c>
    </row>
    <row r="571" spans="1:22" x14ac:dyDescent="0.4">
      <c r="A571" s="30">
        <v>2016</v>
      </c>
      <c r="B571" s="30" t="s">
        <v>113</v>
      </c>
      <c r="C571" s="23">
        <v>1.6</v>
      </c>
      <c r="D571" s="22" t="s">
        <v>79</v>
      </c>
      <c r="E571" s="1" t="s">
        <v>44</v>
      </c>
      <c r="F571" s="1" t="s">
        <v>20</v>
      </c>
      <c r="G571" s="28" t="s">
        <v>84</v>
      </c>
      <c r="H571" s="24">
        <v>149556</v>
      </c>
      <c r="I571" s="1">
        <v>303</v>
      </c>
      <c r="J571" s="17">
        <v>127</v>
      </c>
      <c r="K571" s="24">
        <f t="shared" si="56"/>
        <v>1177.6062992125985</v>
      </c>
      <c r="L571" s="18">
        <v>36.4</v>
      </c>
      <c r="M571" s="18">
        <v>4.62</v>
      </c>
      <c r="N571" s="18">
        <v>30.6</v>
      </c>
      <c r="O571" s="19">
        <v>0.56200000000000006</v>
      </c>
      <c r="Q571" s="21">
        <f t="shared" si="57"/>
        <v>661.8147401574804</v>
      </c>
      <c r="R571" s="7">
        <f t="shared" si="58"/>
        <v>5443838.3999999994</v>
      </c>
      <c r="S571" s="8">
        <f t="shared" si="59"/>
        <v>690948.72</v>
      </c>
      <c r="T571" s="8">
        <f t="shared" si="60"/>
        <v>4576413.6000000006</v>
      </c>
      <c r="U571" s="8">
        <f t="shared" si="61"/>
        <v>84050.472000000009</v>
      </c>
      <c r="V571" s="8">
        <f t="shared" si="62"/>
        <v>98978365.278992146</v>
      </c>
    </row>
    <row r="572" spans="1:22" x14ac:dyDescent="0.4">
      <c r="A572" s="22">
        <v>2016</v>
      </c>
      <c r="B572" s="22" t="s">
        <v>21</v>
      </c>
      <c r="C572" s="23">
        <v>2.8</v>
      </c>
      <c r="D572" s="22" t="s">
        <v>79</v>
      </c>
      <c r="E572" s="1" t="s">
        <v>44</v>
      </c>
      <c r="F572" s="1" t="s">
        <v>20</v>
      </c>
      <c r="G572" s="28" t="s">
        <v>84</v>
      </c>
      <c r="H572" s="24">
        <v>70035</v>
      </c>
      <c r="I572" s="1">
        <v>140</v>
      </c>
      <c r="J572" s="17">
        <v>46</v>
      </c>
      <c r="K572" s="24">
        <f t="shared" si="56"/>
        <v>1522.5</v>
      </c>
      <c r="L572" s="18">
        <v>36.5</v>
      </c>
      <c r="M572" s="18">
        <v>4.33</v>
      </c>
      <c r="N572" s="18">
        <v>31</v>
      </c>
      <c r="O572" s="19">
        <v>0.57010000000000005</v>
      </c>
      <c r="Q572" s="21">
        <f t="shared" si="57"/>
        <v>867.97725000000003</v>
      </c>
      <c r="R572" s="7">
        <f t="shared" si="58"/>
        <v>2556277.5</v>
      </c>
      <c r="S572" s="8">
        <f t="shared" si="59"/>
        <v>303251.55</v>
      </c>
      <c r="T572" s="8">
        <f t="shared" si="60"/>
        <v>2171085</v>
      </c>
      <c r="U572" s="8">
        <f t="shared" si="61"/>
        <v>39926.953500000003</v>
      </c>
      <c r="V572" s="8">
        <f t="shared" si="62"/>
        <v>60788786.703749999</v>
      </c>
    </row>
    <row r="573" spans="1:22" x14ac:dyDescent="0.4">
      <c r="A573" s="22">
        <v>2016</v>
      </c>
      <c r="B573" s="22" t="s">
        <v>19</v>
      </c>
      <c r="D573" s="22" t="s">
        <v>79</v>
      </c>
      <c r="E573" s="1" t="s">
        <v>44</v>
      </c>
      <c r="F573" s="1" t="s">
        <v>20</v>
      </c>
      <c r="G573" s="28" t="s">
        <v>74</v>
      </c>
      <c r="H573" s="24">
        <v>40521</v>
      </c>
      <c r="I573" s="1">
        <v>81</v>
      </c>
      <c r="J573" s="17">
        <v>45</v>
      </c>
      <c r="K573" s="24">
        <f t="shared" si="56"/>
        <v>900.4666666666667</v>
      </c>
      <c r="L573" s="18">
        <v>34.700000000000003</v>
      </c>
      <c r="M573" s="18">
        <v>4.66</v>
      </c>
      <c r="N573" s="18">
        <v>28.9</v>
      </c>
      <c r="O573" s="19">
        <v>0.54730000000000001</v>
      </c>
      <c r="Q573" s="21">
        <f t="shared" si="57"/>
        <v>492.82540666666665</v>
      </c>
      <c r="R573" s="7">
        <f t="shared" si="58"/>
        <v>1406078.7000000002</v>
      </c>
      <c r="S573" s="8">
        <f t="shared" si="59"/>
        <v>188827.86000000002</v>
      </c>
      <c r="T573" s="8">
        <f t="shared" si="60"/>
        <v>1171056.8999999999</v>
      </c>
      <c r="U573" s="8">
        <f t="shared" si="61"/>
        <v>22177.1433</v>
      </c>
      <c r="V573" s="8">
        <f t="shared" si="62"/>
        <v>19969778.303539999</v>
      </c>
    </row>
    <row r="574" spans="1:22" x14ac:dyDescent="0.4">
      <c r="A574" s="22">
        <v>2016</v>
      </c>
      <c r="B574" s="22" t="s">
        <v>113</v>
      </c>
      <c r="D574" s="22" t="s">
        <v>79</v>
      </c>
      <c r="E574" s="1" t="s">
        <v>44</v>
      </c>
      <c r="F574" s="1" t="s">
        <v>20</v>
      </c>
      <c r="G574" s="28" t="s">
        <v>74</v>
      </c>
      <c r="H574" s="24">
        <v>104734</v>
      </c>
      <c r="I574" s="1">
        <v>212</v>
      </c>
      <c r="J574" s="17">
        <v>65.7</v>
      </c>
      <c r="K574" s="24">
        <f t="shared" si="56"/>
        <v>1594.1248097412481</v>
      </c>
      <c r="L574" s="18">
        <v>36.4</v>
      </c>
      <c r="M574" s="18">
        <v>4.08</v>
      </c>
      <c r="N574" s="18">
        <v>28.4</v>
      </c>
      <c r="O574" s="19">
        <v>0.5615</v>
      </c>
      <c r="Q574" s="21">
        <f t="shared" si="57"/>
        <v>895.10108066971077</v>
      </c>
      <c r="R574" s="7">
        <f t="shared" si="58"/>
        <v>3812317.5999999996</v>
      </c>
      <c r="S574" s="8">
        <f t="shared" si="59"/>
        <v>427314.72000000003</v>
      </c>
      <c r="T574" s="8">
        <f t="shared" si="60"/>
        <v>2974445.5999999996</v>
      </c>
      <c r="U574" s="8">
        <f t="shared" si="61"/>
        <v>58808.141000000003</v>
      </c>
      <c r="V574" s="8">
        <f t="shared" si="62"/>
        <v>93747516.582861483</v>
      </c>
    </row>
    <row r="575" spans="1:22" x14ac:dyDescent="0.4">
      <c r="A575" s="30">
        <v>2016</v>
      </c>
      <c r="B575" s="30" t="s">
        <v>19</v>
      </c>
      <c r="D575" s="22" t="s">
        <v>79</v>
      </c>
      <c r="E575" s="1" t="s">
        <v>44</v>
      </c>
      <c r="F575" s="1" t="s">
        <v>20</v>
      </c>
      <c r="G575" s="28" t="s">
        <v>74</v>
      </c>
      <c r="H575" s="24">
        <v>172216</v>
      </c>
      <c r="I575" s="1">
        <v>345</v>
      </c>
      <c r="J575" s="17">
        <v>192</v>
      </c>
      <c r="K575" s="24">
        <f t="shared" si="56"/>
        <v>896.95833333333337</v>
      </c>
      <c r="L575" s="18">
        <v>35.700000000000003</v>
      </c>
      <c r="M575" s="18">
        <v>4.3099999999999996</v>
      </c>
      <c r="N575" s="18">
        <v>28.3</v>
      </c>
      <c r="O575" s="19">
        <v>0.55459999999999998</v>
      </c>
      <c r="Q575" s="21">
        <f t="shared" si="57"/>
        <v>497.45309166666669</v>
      </c>
      <c r="R575" s="7">
        <f t="shared" si="58"/>
        <v>6148111.2000000002</v>
      </c>
      <c r="S575" s="8">
        <f t="shared" si="59"/>
        <v>742250.96</v>
      </c>
      <c r="T575" s="8">
        <f t="shared" si="60"/>
        <v>4873712.8</v>
      </c>
      <c r="U575" s="8">
        <f t="shared" si="61"/>
        <v>95510.993600000002</v>
      </c>
      <c r="V575" s="8">
        <f t="shared" si="62"/>
        <v>85669381.634466678</v>
      </c>
    </row>
    <row r="576" spans="1:22" x14ac:dyDescent="0.4">
      <c r="A576" s="30">
        <v>2016</v>
      </c>
      <c r="B576" s="30" t="s">
        <v>113</v>
      </c>
      <c r="D576" s="22" t="s">
        <v>79</v>
      </c>
      <c r="E576" s="1" t="s">
        <v>44</v>
      </c>
      <c r="F576" s="1" t="s">
        <v>20</v>
      </c>
      <c r="G576" s="28" t="s">
        <v>74</v>
      </c>
      <c r="H576" s="24">
        <v>120361</v>
      </c>
      <c r="I576" s="1">
        <v>240</v>
      </c>
      <c r="J576" s="17">
        <v>94</v>
      </c>
      <c r="K576" s="24">
        <f t="shared" si="56"/>
        <v>1280.436170212766</v>
      </c>
      <c r="L576" s="18">
        <v>36.299999999999997</v>
      </c>
      <c r="M576" s="18">
        <v>4.3499999999999996</v>
      </c>
      <c r="N576" s="18">
        <v>28.9</v>
      </c>
      <c r="O576" s="19">
        <v>0.54679999999999995</v>
      </c>
      <c r="Q576" s="21">
        <f t="shared" si="57"/>
        <v>700.14249787234041</v>
      </c>
      <c r="R576" s="7">
        <f t="shared" si="58"/>
        <v>4369104.3</v>
      </c>
      <c r="S576" s="8">
        <f t="shared" si="59"/>
        <v>523570.35</v>
      </c>
      <c r="T576" s="8">
        <f t="shared" si="60"/>
        <v>3478432.9</v>
      </c>
      <c r="U576" s="8">
        <f t="shared" si="61"/>
        <v>65813.394799999995</v>
      </c>
      <c r="V576" s="8">
        <f t="shared" si="62"/>
        <v>84269851.186412767</v>
      </c>
    </row>
    <row r="577" spans="1:22" x14ac:dyDescent="0.4">
      <c r="A577" s="22">
        <v>2016</v>
      </c>
      <c r="B577" s="22" t="s">
        <v>41</v>
      </c>
      <c r="D577" s="22" t="s">
        <v>79</v>
      </c>
      <c r="E577" s="1" t="s">
        <v>44</v>
      </c>
      <c r="F577" s="1" t="s">
        <v>20</v>
      </c>
      <c r="G577" s="28" t="s">
        <v>74</v>
      </c>
      <c r="H577" s="24">
        <v>203797</v>
      </c>
      <c r="I577" s="1">
        <v>415</v>
      </c>
      <c r="J577" s="17">
        <v>120</v>
      </c>
      <c r="K577" s="24">
        <f t="shared" si="56"/>
        <v>1698.3083333333334</v>
      </c>
      <c r="L577" s="18">
        <v>36.5</v>
      </c>
      <c r="M577" s="18">
        <v>4.38</v>
      </c>
      <c r="N577" s="18">
        <v>29.2</v>
      </c>
      <c r="O577" s="19">
        <v>0.56789999999999996</v>
      </c>
      <c r="Q577" s="21">
        <f t="shared" si="57"/>
        <v>964.46930249999991</v>
      </c>
      <c r="R577" s="7">
        <f t="shared" si="58"/>
        <v>7438590.5</v>
      </c>
      <c r="S577" s="8">
        <f t="shared" si="59"/>
        <v>892630.86</v>
      </c>
      <c r="T577" s="8">
        <f t="shared" si="60"/>
        <v>5950872.3999999994</v>
      </c>
      <c r="U577" s="8">
        <f t="shared" si="61"/>
        <v>115736.31629999999</v>
      </c>
      <c r="V577" s="8">
        <f t="shared" si="62"/>
        <v>196555950.44159248</v>
      </c>
    </row>
    <row r="578" spans="1:22" x14ac:dyDescent="0.4">
      <c r="A578" s="30">
        <v>2016</v>
      </c>
      <c r="B578" s="30" t="s">
        <v>19</v>
      </c>
      <c r="D578" s="22" t="s">
        <v>79</v>
      </c>
      <c r="E578" s="1" t="s">
        <v>44</v>
      </c>
      <c r="F578" s="1" t="s">
        <v>103</v>
      </c>
      <c r="G578" s="28" t="s">
        <v>69</v>
      </c>
      <c r="H578" s="24">
        <v>41589</v>
      </c>
      <c r="I578" s="1">
        <v>82</v>
      </c>
      <c r="J578" s="17">
        <v>66</v>
      </c>
      <c r="K578" s="24">
        <f t="shared" si="56"/>
        <v>630.13636363636363</v>
      </c>
      <c r="L578" s="18">
        <v>36.4</v>
      </c>
      <c r="M578" s="18">
        <v>4.49</v>
      </c>
      <c r="N578" s="18">
        <v>30.7</v>
      </c>
      <c r="O578" s="19">
        <v>0.55959999999999999</v>
      </c>
      <c r="Q578" s="21">
        <f t="shared" si="57"/>
        <v>352.62430909090909</v>
      </c>
      <c r="R578" s="7">
        <f t="shared" si="58"/>
        <v>1513839.5999999999</v>
      </c>
      <c r="S578" s="8">
        <f t="shared" si="59"/>
        <v>186734.61000000002</v>
      </c>
      <c r="T578" s="8">
        <f t="shared" si="60"/>
        <v>1276782.3</v>
      </c>
      <c r="U578" s="8">
        <f t="shared" si="61"/>
        <v>23273.204399999999</v>
      </c>
      <c r="V578" s="8">
        <f t="shared" si="62"/>
        <v>14665292.390781818</v>
      </c>
    </row>
    <row r="579" spans="1:22" x14ac:dyDescent="0.4">
      <c r="A579" s="22">
        <v>2016</v>
      </c>
      <c r="B579" s="22" t="s">
        <v>19</v>
      </c>
      <c r="D579" s="22" t="s">
        <v>79</v>
      </c>
      <c r="E579" s="1" t="s">
        <v>44</v>
      </c>
      <c r="F579" s="1" t="s">
        <v>20</v>
      </c>
      <c r="G579" s="28" t="s">
        <v>74</v>
      </c>
      <c r="H579" s="24">
        <v>62006</v>
      </c>
      <c r="I579" s="1">
        <v>119</v>
      </c>
      <c r="J579" s="17">
        <v>70</v>
      </c>
      <c r="K579" s="24">
        <f t="shared" ref="K579:K642" si="63">IF(J579="",0,H579/J579)</f>
        <v>885.8</v>
      </c>
      <c r="L579" s="18">
        <v>35.9</v>
      </c>
      <c r="M579" s="18">
        <v>4.76</v>
      </c>
      <c r="N579" s="18">
        <v>28.1</v>
      </c>
      <c r="O579" s="19">
        <v>0.55130000000000001</v>
      </c>
      <c r="Q579" s="21">
        <f t="shared" ref="Q579:Q642" si="64">IF(J579="",0,O579*H579/J579)</f>
        <v>488.34154000000001</v>
      </c>
      <c r="R579" s="7">
        <f t="shared" ref="R579:R642" si="65">$H579*L579</f>
        <v>2226015.4</v>
      </c>
      <c r="S579" s="8">
        <f t="shared" ref="S579:S642" si="66">$H579*M579</f>
        <v>295148.56</v>
      </c>
      <c r="T579" s="8">
        <f t="shared" ref="T579:T642" si="67">$H579*N579</f>
        <v>1742368.6</v>
      </c>
      <c r="U579" s="8">
        <f t="shared" ref="U579:U642" si="68">$H579*O579</f>
        <v>34183.907800000001</v>
      </c>
      <c r="V579" s="8">
        <f t="shared" ref="V579:V642" si="69">$H579*Q579</f>
        <v>30280105.529240001</v>
      </c>
    </row>
    <row r="580" spans="1:22" x14ac:dyDescent="0.4">
      <c r="A580" s="22">
        <v>2016</v>
      </c>
      <c r="B580" s="22" t="s">
        <v>19</v>
      </c>
      <c r="D580" s="22" t="s">
        <v>79</v>
      </c>
      <c r="E580" s="1" t="s">
        <v>44</v>
      </c>
      <c r="F580" s="1" t="s">
        <v>20</v>
      </c>
      <c r="G580" s="28" t="s">
        <v>74</v>
      </c>
      <c r="H580" s="24">
        <v>28831</v>
      </c>
      <c r="I580" s="1">
        <v>58</v>
      </c>
      <c r="J580" s="17">
        <v>33.9</v>
      </c>
      <c r="K580" s="24">
        <f t="shared" si="63"/>
        <v>850.47197640117997</v>
      </c>
      <c r="L580" s="18">
        <v>36.200000000000003</v>
      </c>
      <c r="M580" s="18">
        <v>4.51</v>
      </c>
      <c r="N580" s="18">
        <v>29.2</v>
      </c>
      <c r="O580" s="19">
        <v>0.56040000000000001</v>
      </c>
      <c r="Q580" s="21">
        <f t="shared" si="64"/>
        <v>476.60449557522128</v>
      </c>
      <c r="R580" s="7">
        <f t="shared" si="65"/>
        <v>1043682.2000000001</v>
      </c>
      <c r="S580" s="8">
        <f t="shared" si="66"/>
        <v>130027.81</v>
      </c>
      <c r="T580" s="8">
        <f t="shared" si="67"/>
        <v>841865.2</v>
      </c>
      <c r="U580" s="8">
        <f t="shared" si="68"/>
        <v>16156.892400000001</v>
      </c>
      <c r="V580" s="8">
        <f t="shared" si="69"/>
        <v>13740984.211929204</v>
      </c>
    </row>
    <row r="581" spans="1:22" x14ac:dyDescent="0.4">
      <c r="A581" s="30">
        <v>2016</v>
      </c>
      <c r="B581" s="30" t="s">
        <v>19</v>
      </c>
      <c r="D581" s="22" t="s">
        <v>79</v>
      </c>
      <c r="E581" s="1" t="s">
        <v>44</v>
      </c>
      <c r="F581" s="1" t="s">
        <v>20</v>
      </c>
      <c r="G581" s="28" t="s">
        <v>74</v>
      </c>
      <c r="H581" s="24">
        <v>33622</v>
      </c>
      <c r="I581" s="1">
        <v>69</v>
      </c>
      <c r="J581" s="17">
        <v>40</v>
      </c>
      <c r="K581" s="24">
        <f t="shared" si="63"/>
        <v>840.55</v>
      </c>
      <c r="L581" s="18">
        <v>35.299999999999997</v>
      </c>
      <c r="M581" s="18">
        <v>4.8099999999999996</v>
      </c>
      <c r="N581" s="18">
        <v>29.5</v>
      </c>
      <c r="O581" s="19">
        <v>0.53790000000000004</v>
      </c>
      <c r="Q581" s="21">
        <f t="shared" si="64"/>
        <v>452.13184500000006</v>
      </c>
      <c r="R581" s="7">
        <f t="shared" si="65"/>
        <v>1186856.5999999999</v>
      </c>
      <c r="S581" s="8">
        <f t="shared" si="66"/>
        <v>161721.81999999998</v>
      </c>
      <c r="T581" s="8">
        <f t="shared" si="67"/>
        <v>991849</v>
      </c>
      <c r="U581" s="8">
        <f t="shared" si="68"/>
        <v>18085.273800000003</v>
      </c>
      <c r="V581" s="8">
        <f t="shared" si="69"/>
        <v>15201576.892590001</v>
      </c>
    </row>
    <row r="582" spans="1:22" x14ac:dyDescent="0.4">
      <c r="A582" s="30">
        <v>2016</v>
      </c>
      <c r="B582" s="30" t="s">
        <v>19</v>
      </c>
      <c r="D582" s="22" t="s">
        <v>79</v>
      </c>
      <c r="E582" s="1" t="s">
        <v>44</v>
      </c>
      <c r="F582" s="1" t="s">
        <v>20</v>
      </c>
      <c r="G582" s="28" t="s">
        <v>74</v>
      </c>
      <c r="H582" s="24">
        <v>127041</v>
      </c>
      <c r="I582" s="1">
        <v>256</v>
      </c>
      <c r="J582" s="17">
        <v>153</v>
      </c>
      <c r="K582" s="24">
        <f t="shared" si="63"/>
        <v>830.33333333333337</v>
      </c>
      <c r="L582" s="18">
        <v>35.9</v>
      </c>
      <c r="M582" s="18">
        <v>4.9000000000000004</v>
      </c>
      <c r="N582" s="18">
        <v>29.2</v>
      </c>
      <c r="O582" s="19">
        <v>0.54359999999999997</v>
      </c>
      <c r="Q582" s="21">
        <f t="shared" si="64"/>
        <v>451.36919999999998</v>
      </c>
      <c r="R582" s="7">
        <f t="shared" si="65"/>
        <v>4560771.8999999994</v>
      </c>
      <c r="S582" s="8">
        <f t="shared" si="66"/>
        <v>622500.9</v>
      </c>
      <c r="T582" s="8">
        <f t="shared" si="67"/>
        <v>3709597.1999999997</v>
      </c>
      <c r="U582" s="8">
        <f t="shared" si="68"/>
        <v>69059.487599999993</v>
      </c>
      <c r="V582" s="8">
        <f t="shared" si="69"/>
        <v>57342394.537199996</v>
      </c>
    </row>
    <row r="583" spans="1:22" x14ac:dyDescent="0.4">
      <c r="A583" s="30">
        <v>2016</v>
      </c>
      <c r="B583" s="30" t="s">
        <v>19</v>
      </c>
      <c r="D583" s="22" t="s">
        <v>79</v>
      </c>
      <c r="E583" s="1" t="s">
        <v>44</v>
      </c>
      <c r="F583" s="1" t="s">
        <v>20</v>
      </c>
      <c r="G583" s="28" t="s">
        <v>74</v>
      </c>
      <c r="H583" s="24">
        <v>143757</v>
      </c>
      <c r="I583" s="1">
        <v>297</v>
      </c>
      <c r="J583" s="17">
        <v>176</v>
      </c>
      <c r="K583" s="24">
        <f t="shared" si="63"/>
        <v>816.80113636363637</v>
      </c>
      <c r="L583" s="18">
        <v>36.4</v>
      </c>
      <c r="M583" s="18">
        <v>3.88</v>
      </c>
      <c r="N583" s="18">
        <v>28.7</v>
      </c>
      <c r="O583" s="19">
        <v>0.55600000000000005</v>
      </c>
      <c r="Q583" s="21">
        <f t="shared" si="64"/>
        <v>454.14143181818184</v>
      </c>
      <c r="R583" s="7">
        <f t="shared" si="65"/>
        <v>5232754.8</v>
      </c>
      <c r="S583" s="8">
        <f t="shared" si="66"/>
        <v>557777.16</v>
      </c>
      <c r="T583" s="8">
        <f t="shared" si="67"/>
        <v>4125825.9</v>
      </c>
      <c r="U583" s="8">
        <f t="shared" si="68"/>
        <v>79928.892000000007</v>
      </c>
      <c r="V583" s="8">
        <f t="shared" si="69"/>
        <v>65286009.813886367</v>
      </c>
    </row>
    <row r="584" spans="1:22" x14ac:dyDescent="0.4">
      <c r="A584" s="22">
        <v>2016</v>
      </c>
      <c r="B584" s="22" t="s">
        <v>21</v>
      </c>
      <c r="C584" s="23">
        <v>2</v>
      </c>
      <c r="D584" s="22" t="s">
        <v>78</v>
      </c>
      <c r="E584" s="1" t="s">
        <v>44</v>
      </c>
      <c r="F584" s="1" t="s">
        <v>20</v>
      </c>
      <c r="G584" s="28" t="s">
        <v>83</v>
      </c>
      <c r="H584" s="24">
        <v>95170</v>
      </c>
      <c r="I584" s="1">
        <v>205</v>
      </c>
      <c r="J584" s="17">
        <v>62</v>
      </c>
      <c r="K584" s="24">
        <f t="shared" si="63"/>
        <v>1535</v>
      </c>
      <c r="L584" s="18">
        <v>36.9</v>
      </c>
      <c r="M584" s="18">
        <v>4.2</v>
      </c>
      <c r="N584" s="18">
        <v>31.3</v>
      </c>
      <c r="O584" s="19">
        <v>0.57169999999999999</v>
      </c>
      <c r="Q584" s="21">
        <f t="shared" si="64"/>
        <v>877.55949999999996</v>
      </c>
      <c r="R584" s="7">
        <f t="shared" si="65"/>
        <v>3511773</v>
      </c>
      <c r="S584" s="8">
        <f t="shared" si="66"/>
        <v>399714</v>
      </c>
      <c r="T584" s="8">
        <f t="shared" si="67"/>
        <v>2978821</v>
      </c>
      <c r="U584" s="8">
        <f t="shared" si="68"/>
        <v>54408.688999999998</v>
      </c>
      <c r="V584" s="8">
        <f t="shared" si="69"/>
        <v>83517337.614999995</v>
      </c>
    </row>
    <row r="585" spans="1:22" x14ac:dyDescent="0.4">
      <c r="A585" s="30">
        <v>2016</v>
      </c>
      <c r="B585" s="30" t="s">
        <v>19</v>
      </c>
      <c r="D585" s="22" t="s">
        <v>79</v>
      </c>
      <c r="E585" s="1" t="s">
        <v>44</v>
      </c>
      <c r="F585" s="1" t="s">
        <v>20</v>
      </c>
      <c r="G585" s="28" t="s">
        <v>74</v>
      </c>
      <c r="H585" s="24">
        <v>163781</v>
      </c>
      <c r="I585" s="1">
        <v>327</v>
      </c>
      <c r="J585" s="17">
        <v>210</v>
      </c>
      <c r="K585" s="24">
        <f t="shared" si="63"/>
        <v>779.90952380952376</v>
      </c>
      <c r="L585" s="18">
        <v>35</v>
      </c>
      <c r="M585" s="18">
        <v>4.3499999999999996</v>
      </c>
      <c r="N585" s="18">
        <v>28.1</v>
      </c>
      <c r="O585" s="19">
        <v>0.55189999999999995</v>
      </c>
      <c r="Q585" s="21">
        <f t="shared" si="64"/>
        <v>430.43206619047618</v>
      </c>
      <c r="R585" s="7">
        <f t="shared" si="65"/>
        <v>5732335</v>
      </c>
      <c r="S585" s="8">
        <f t="shared" si="66"/>
        <v>712447.35</v>
      </c>
      <c r="T585" s="8">
        <f t="shared" si="67"/>
        <v>4602246.1000000006</v>
      </c>
      <c r="U585" s="8">
        <f t="shared" si="68"/>
        <v>90390.733899999992</v>
      </c>
      <c r="V585" s="8">
        <f t="shared" si="69"/>
        <v>70496594.232742384</v>
      </c>
    </row>
    <row r="586" spans="1:22" x14ac:dyDescent="0.4">
      <c r="A586" s="22">
        <v>2016</v>
      </c>
      <c r="B586" s="22" t="s">
        <v>19</v>
      </c>
      <c r="D586" s="22" t="s">
        <v>79</v>
      </c>
      <c r="E586" s="1" t="s">
        <v>44</v>
      </c>
      <c r="F586" s="1" t="s">
        <v>20</v>
      </c>
      <c r="G586" s="28" t="s">
        <v>74</v>
      </c>
      <c r="H586" s="24">
        <v>113624</v>
      </c>
      <c r="I586" s="1">
        <v>229</v>
      </c>
      <c r="J586" s="17">
        <v>150</v>
      </c>
      <c r="K586" s="24">
        <f t="shared" si="63"/>
        <v>757.49333333333334</v>
      </c>
      <c r="L586" s="18">
        <v>36.01</v>
      </c>
      <c r="M586" s="18">
        <v>4.9000000000000004</v>
      </c>
      <c r="N586" s="18">
        <v>29.32</v>
      </c>
      <c r="O586" s="19">
        <v>0.54800000000000004</v>
      </c>
      <c r="Q586" s="21">
        <f t="shared" si="64"/>
        <v>415.1063466666667</v>
      </c>
      <c r="R586" s="7">
        <f t="shared" si="65"/>
        <v>4091600.2399999998</v>
      </c>
      <c r="S586" s="8">
        <f t="shared" si="66"/>
        <v>556757.60000000009</v>
      </c>
      <c r="T586" s="8">
        <f t="shared" si="67"/>
        <v>3331455.68</v>
      </c>
      <c r="U586" s="8">
        <f t="shared" si="68"/>
        <v>62265.952000000005</v>
      </c>
      <c r="V586" s="8">
        <f t="shared" si="69"/>
        <v>47166043.533653334</v>
      </c>
    </row>
    <row r="587" spans="1:22" x14ac:dyDescent="0.4">
      <c r="A587" s="30">
        <v>2016</v>
      </c>
      <c r="B587" s="30" t="s">
        <v>41</v>
      </c>
      <c r="C587" s="23">
        <v>4</v>
      </c>
      <c r="D587" s="22" t="s">
        <v>79</v>
      </c>
      <c r="E587" s="1" t="s">
        <v>44</v>
      </c>
      <c r="F587" s="1" t="s">
        <v>20</v>
      </c>
      <c r="G587" s="28" t="s">
        <v>74</v>
      </c>
      <c r="H587" s="24">
        <v>151075</v>
      </c>
      <c r="I587" s="1">
        <v>304</v>
      </c>
      <c r="J587" s="17">
        <v>98</v>
      </c>
      <c r="K587" s="24">
        <f t="shared" si="63"/>
        <v>1541.5816326530612</v>
      </c>
      <c r="L587" s="18">
        <v>36.700000000000003</v>
      </c>
      <c r="M587" s="18">
        <v>3.62</v>
      </c>
      <c r="N587" s="18">
        <v>29.1</v>
      </c>
      <c r="O587" s="19">
        <v>0.54710000000000003</v>
      </c>
      <c r="Q587" s="21">
        <f t="shared" si="64"/>
        <v>843.39931122448991</v>
      </c>
      <c r="R587" s="7">
        <f t="shared" si="65"/>
        <v>5544452.5</v>
      </c>
      <c r="S587" s="8">
        <f t="shared" si="66"/>
        <v>546891.5</v>
      </c>
      <c r="T587" s="8">
        <f t="shared" si="67"/>
        <v>4396282.5</v>
      </c>
      <c r="U587" s="8">
        <f t="shared" si="68"/>
        <v>82653.132500000007</v>
      </c>
      <c r="V587" s="8">
        <f t="shared" si="69"/>
        <v>127416550.94323981</v>
      </c>
    </row>
    <row r="588" spans="1:22" x14ac:dyDescent="0.4">
      <c r="A588" s="22">
        <v>2016</v>
      </c>
      <c r="B588" s="22" t="s">
        <v>41</v>
      </c>
      <c r="C588" s="23">
        <v>2.5</v>
      </c>
      <c r="D588" s="22" t="s">
        <v>79</v>
      </c>
      <c r="E588" s="1" t="s">
        <v>44</v>
      </c>
      <c r="F588" s="1" t="s">
        <v>20</v>
      </c>
      <c r="G588" s="28" t="s">
        <v>74</v>
      </c>
      <c r="H588" s="24">
        <v>70062</v>
      </c>
      <c r="I588" s="1">
        <v>137</v>
      </c>
      <c r="J588" s="17">
        <v>47</v>
      </c>
      <c r="K588" s="24">
        <f t="shared" si="63"/>
        <v>1490.6808510638298</v>
      </c>
      <c r="L588" s="18">
        <v>35.6</v>
      </c>
      <c r="M588" s="18">
        <v>4.21</v>
      </c>
      <c r="N588" s="18">
        <v>27.2</v>
      </c>
      <c r="O588" s="19">
        <v>0.55589999999999995</v>
      </c>
      <c r="Q588" s="21">
        <f t="shared" si="64"/>
        <v>828.66948510638292</v>
      </c>
      <c r="R588" s="7">
        <f t="shared" si="65"/>
        <v>2494207.2000000002</v>
      </c>
      <c r="S588" s="8">
        <f t="shared" si="66"/>
        <v>294961.02</v>
      </c>
      <c r="T588" s="8">
        <f t="shared" si="67"/>
        <v>1905686.4</v>
      </c>
      <c r="U588" s="8">
        <f t="shared" si="68"/>
        <v>38947.465799999998</v>
      </c>
      <c r="V588" s="8">
        <f t="shared" si="69"/>
        <v>58058241.465523399</v>
      </c>
    </row>
    <row r="589" spans="1:22" x14ac:dyDescent="0.4">
      <c r="A589" s="22">
        <v>2016</v>
      </c>
      <c r="B589" s="22" t="s">
        <v>21</v>
      </c>
      <c r="D589" s="22" t="s">
        <v>79</v>
      </c>
      <c r="E589" s="1" t="s">
        <v>44</v>
      </c>
      <c r="F589" s="1" t="s">
        <v>20</v>
      </c>
      <c r="G589" s="28" t="s">
        <v>84</v>
      </c>
      <c r="H589" s="24">
        <v>120192</v>
      </c>
      <c r="I589" s="1">
        <v>244</v>
      </c>
      <c r="J589" s="17">
        <v>80</v>
      </c>
      <c r="K589" s="24">
        <f t="shared" si="63"/>
        <v>1502.4</v>
      </c>
      <c r="L589" s="18">
        <v>35.700000000000003</v>
      </c>
      <c r="M589" s="18">
        <v>4.4400000000000004</v>
      </c>
      <c r="N589" s="18">
        <v>30</v>
      </c>
      <c r="O589" s="19">
        <v>0.55510000000000004</v>
      </c>
      <c r="Q589" s="21">
        <f t="shared" si="64"/>
        <v>833.98224000000005</v>
      </c>
      <c r="R589" s="7">
        <f t="shared" si="65"/>
        <v>4290854.4000000004</v>
      </c>
      <c r="S589" s="8">
        <f t="shared" si="66"/>
        <v>533652.4800000001</v>
      </c>
      <c r="T589" s="8">
        <f t="shared" si="67"/>
        <v>3605760</v>
      </c>
      <c r="U589" s="8">
        <f t="shared" si="68"/>
        <v>66718.579200000007</v>
      </c>
      <c r="V589" s="8">
        <f t="shared" si="69"/>
        <v>100237993.39008</v>
      </c>
    </row>
    <row r="590" spans="1:22" x14ac:dyDescent="0.4">
      <c r="A590" s="22">
        <v>2016</v>
      </c>
      <c r="B590" s="22" t="s">
        <v>41</v>
      </c>
      <c r="C590" s="23">
        <v>2.5</v>
      </c>
      <c r="D590" s="22" t="s">
        <v>79</v>
      </c>
      <c r="E590" s="1" t="s">
        <v>44</v>
      </c>
      <c r="F590" s="1" t="s">
        <v>20</v>
      </c>
      <c r="G590" s="28" t="s">
        <v>74</v>
      </c>
      <c r="H590" s="24">
        <v>171129</v>
      </c>
      <c r="I590" s="1">
        <v>348</v>
      </c>
      <c r="J590" s="17">
        <v>128</v>
      </c>
      <c r="K590" s="24">
        <f t="shared" si="63"/>
        <v>1336.9453125</v>
      </c>
      <c r="L590" s="18">
        <v>35.85</v>
      </c>
      <c r="M590" s="18">
        <v>4</v>
      </c>
      <c r="N590" s="18">
        <v>29.32</v>
      </c>
      <c r="O590" s="19">
        <v>0.5625</v>
      </c>
      <c r="Q590" s="21">
        <f t="shared" si="64"/>
        <v>752.03173828125</v>
      </c>
      <c r="R590" s="7">
        <f t="shared" si="65"/>
        <v>6134974.6500000004</v>
      </c>
      <c r="S590" s="8">
        <f t="shared" si="66"/>
        <v>684516</v>
      </c>
      <c r="T590" s="8">
        <f t="shared" si="67"/>
        <v>5017502.28</v>
      </c>
      <c r="U590" s="8">
        <f t="shared" si="68"/>
        <v>96260.0625</v>
      </c>
      <c r="V590" s="8">
        <f t="shared" si="69"/>
        <v>128694439.34033203</v>
      </c>
    </row>
    <row r="591" spans="1:22" x14ac:dyDescent="0.4">
      <c r="A591" s="22">
        <v>2016</v>
      </c>
      <c r="B591" s="22" t="s">
        <v>19</v>
      </c>
      <c r="D591" s="22" t="s">
        <v>79</v>
      </c>
      <c r="E591" s="1" t="s">
        <v>44</v>
      </c>
      <c r="F591" s="1" t="s">
        <v>20</v>
      </c>
      <c r="G591" s="28" t="s">
        <v>74</v>
      </c>
      <c r="H591" s="24">
        <v>142928</v>
      </c>
      <c r="I591" s="1">
        <v>287</v>
      </c>
      <c r="J591" s="17">
        <v>190</v>
      </c>
      <c r="K591" s="24">
        <f t="shared" si="63"/>
        <v>752.25263157894733</v>
      </c>
      <c r="L591" s="18">
        <v>35.6</v>
      </c>
      <c r="M591" s="18">
        <v>4.51</v>
      </c>
      <c r="N591" s="18">
        <v>27.9</v>
      </c>
      <c r="O591" s="19">
        <v>0.56169999999999998</v>
      </c>
      <c r="Q591" s="21">
        <f t="shared" si="64"/>
        <v>422.5403031578947</v>
      </c>
      <c r="R591" s="7">
        <f t="shared" si="65"/>
        <v>5088236.8</v>
      </c>
      <c r="S591" s="8">
        <f t="shared" si="66"/>
        <v>644605.27999999991</v>
      </c>
      <c r="T591" s="8">
        <f t="shared" si="67"/>
        <v>3987691.1999999997</v>
      </c>
      <c r="U591" s="8">
        <f t="shared" si="68"/>
        <v>80282.657599999991</v>
      </c>
      <c r="V591" s="8">
        <f t="shared" si="69"/>
        <v>60392840.449751571</v>
      </c>
    </row>
    <row r="592" spans="1:22" x14ac:dyDescent="0.4">
      <c r="A592" s="22">
        <v>2016</v>
      </c>
      <c r="B592" s="22" t="s">
        <v>41</v>
      </c>
      <c r="C592" s="23">
        <v>2.2999999999999998</v>
      </c>
      <c r="D592" s="22" t="s">
        <v>79</v>
      </c>
      <c r="E592" s="1" t="s">
        <v>44</v>
      </c>
      <c r="F592" s="1" t="s">
        <v>20</v>
      </c>
      <c r="G592" s="28" t="s">
        <v>74</v>
      </c>
      <c r="H592" s="24">
        <v>203122</v>
      </c>
      <c r="I592" s="1">
        <v>411</v>
      </c>
      <c r="J592" s="17">
        <v>160</v>
      </c>
      <c r="K592" s="24">
        <f t="shared" si="63"/>
        <v>1269.5125</v>
      </c>
      <c r="L592" s="18">
        <v>36.299999999999997</v>
      </c>
      <c r="M592" s="18">
        <v>4.5199999999999996</v>
      </c>
      <c r="N592" s="18">
        <v>29.3</v>
      </c>
      <c r="O592" s="19">
        <v>0.55230000000000001</v>
      </c>
      <c r="Q592" s="21">
        <f t="shared" si="64"/>
        <v>701.15175375000001</v>
      </c>
      <c r="R592" s="7">
        <f t="shared" si="65"/>
        <v>7373328.5999999996</v>
      </c>
      <c r="S592" s="8">
        <f t="shared" si="66"/>
        <v>918111.44</v>
      </c>
      <c r="T592" s="8">
        <f t="shared" si="67"/>
        <v>5951474.6000000006</v>
      </c>
      <c r="U592" s="8">
        <f t="shared" si="68"/>
        <v>112184.2806</v>
      </c>
      <c r="V592" s="8">
        <f t="shared" si="69"/>
        <v>142419346.52520749</v>
      </c>
    </row>
    <row r="593" spans="1:22" x14ac:dyDescent="0.4">
      <c r="A593" s="30">
        <v>2016</v>
      </c>
      <c r="B593" s="30" t="s">
        <v>19</v>
      </c>
      <c r="D593" s="22" t="s">
        <v>79</v>
      </c>
      <c r="E593" s="1" t="s">
        <v>44</v>
      </c>
      <c r="F593" s="1" t="s">
        <v>20</v>
      </c>
      <c r="G593" s="28" t="s">
        <v>74</v>
      </c>
      <c r="H593" s="24">
        <v>53308</v>
      </c>
      <c r="I593" s="1">
        <v>108</v>
      </c>
      <c r="J593" s="17">
        <v>71.5</v>
      </c>
      <c r="K593" s="24">
        <f t="shared" si="63"/>
        <v>745.5664335664336</v>
      </c>
      <c r="L593" s="18">
        <v>35.299999999999997</v>
      </c>
      <c r="M593" s="18">
        <v>4.76</v>
      </c>
      <c r="N593" s="18">
        <v>29.4</v>
      </c>
      <c r="O593" s="19">
        <v>0.53800000000000003</v>
      </c>
      <c r="Q593" s="21">
        <f t="shared" si="64"/>
        <v>401.11474125874128</v>
      </c>
      <c r="R593" s="7">
        <f t="shared" si="65"/>
        <v>1881772.4</v>
      </c>
      <c r="S593" s="8">
        <f t="shared" si="66"/>
        <v>253746.08</v>
      </c>
      <c r="T593" s="8">
        <f t="shared" si="67"/>
        <v>1567255.2</v>
      </c>
      <c r="U593" s="8">
        <f t="shared" si="68"/>
        <v>28679.704000000002</v>
      </c>
      <c r="V593" s="8">
        <f t="shared" si="69"/>
        <v>21382624.627020981</v>
      </c>
    </row>
    <row r="594" spans="1:22" x14ac:dyDescent="0.4">
      <c r="A594" s="22">
        <v>2016</v>
      </c>
      <c r="B594" s="22" t="s">
        <v>19</v>
      </c>
      <c r="D594" s="22" t="s">
        <v>79</v>
      </c>
      <c r="E594" s="1" t="s">
        <v>44</v>
      </c>
      <c r="F594" s="1" t="s">
        <v>103</v>
      </c>
      <c r="G594" s="28" t="s">
        <v>69</v>
      </c>
      <c r="H594" s="24">
        <v>45254</v>
      </c>
      <c r="I594" s="1">
        <v>91</v>
      </c>
      <c r="J594" s="17">
        <v>104</v>
      </c>
      <c r="K594" s="24">
        <f t="shared" si="63"/>
        <v>435.13461538461536</v>
      </c>
      <c r="L594" s="18">
        <v>36.4</v>
      </c>
      <c r="M594" s="18">
        <v>4.4800000000000004</v>
      </c>
      <c r="N594" s="18">
        <v>32</v>
      </c>
      <c r="O594" s="19">
        <v>0.57240000000000002</v>
      </c>
      <c r="Q594" s="21">
        <f t="shared" si="64"/>
        <v>249.07105384615386</v>
      </c>
      <c r="R594" s="7">
        <f t="shared" si="65"/>
        <v>1647245.5999999999</v>
      </c>
      <c r="S594" s="8">
        <f t="shared" si="66"/>
        <v>202737.92000000001</v>
      </c>
      <c r="T594" s="8">
        <f t="shared" si="67"/>
        <v>1448128</v>
      </c>
      <c r="U594" s="8">
        <f t="shared" si="68"/>
        <v>25903.389600000002</v>
      </c>
      <c r="V594" s="8">
        <f t="shared" si="69"/>
        <v>11271461.470753847</v>
      </c>
    </row>
    <row r="595" spans="1:22" x14ac:dyDescent="0.4">
      <c r="A595" s="22">
        <v>2016</v>
      </c>
      <c r="B595" s="22" t="s">
        <v>41</v>
      </c>
      <c r="C595" s="23">
        <v>3.5</v>
      </c>
      <c r="D595" s="22" t="s">
        <v>78</v>
      </c>
      <c r="E595" s="1" t="s">
        <v>44</v>
      </c>
      <c r="F595" s="1" t="s">
        <v>20</v>
      </c>
      <c r="G595" s="28" t="s">
        <v>83</v>
      </c>
      <c r="H595" s="24">
        <v>38300</v>
      </c>
      <c r="I595" s="1">
        <v>78</v>
      </c>
      <c r="J595" s="17">
        <v>25</v>
      </c>
      <c r="K595" s="24">
        <f t="shared" si="63"/>
        <v>1532</v>
      </c>
      <c r="L595" s="18">
        <v>36.9</v>
      </c>
      <c r="M595" s="18">
        <v>4.2</v>
      </c>
      <c r="N595" s="18">
        <v>31.3</v>
      </c>
      <c r="O595" s="19">
        <v>0.57169999999999999</v>
      </c>
      <c r="Q595" s="21">
        <f t="shared" si="64"/>
        <v>875.84440000000006</v>
      </c>
      <c r="R595" s="7">
        <f t="shared" si="65"/>
        <v>1413270</v>
      </c>
      <c r="S595" s="8">
        <f t="shared" si="66"/>
        <v>160860</v>
      </c>
      <c r="T595" s="8">
        <f t="shared" si="67"/>
        <v>1198790</v>
      </c>
      <c r="U595" s="8">
        <f t="shared" si="68"/>
        <v>21896.11</v>
      </c>
      <c r="V595" s="8">
        <f t="shared" si="69"/>
        <v>33544840.520000003</v>
      </c>
    </row>
    <row r="596" spans="1:22" x14ac:dyDescent="0.4">
      <c r="A596" s="22">
        <v>2016</v>
      </c>
      <c r="B596" s="22" t="s">
        <v>41</v>
      </c>
      <c r="C596" s="23">
        <v>2.5</v>
      </c>
      <c r="D596" s="22" t="s">
        <v>79</v>
      </c>
      <c r="E596" s="1" t="s">
        <v>44</v>
      </c>
      <c r="F596" s="1" t="s">
        <v>20</v>
      </c>
      <c r="G596" s="28" t="s">
        <v>83</v>
      </c>
      <c r="H596" s="24">
        <v>147073</v>
      </c>
      <c r="I596" s="1">
        <v>297</v>
      </c>
      <c r="J596" s="17">
        <v>98</v>
      </c>
      <c r="K596" s="24">
        <f t="shared" si="63"/>
        <v>1500.7448979591836</v>
      </c>
      <c r="L596" s="18">
        <v>35.700000000000003</v>
      </c>
      <c r="M596" s="18">
        <v>4.9800000000000004</v>
      </c>
      <c r="N596" s="18">
        <v>30.9</v>
      </c>
      <c r="O596" s="19">
        <v>0.55110000000000003</v>
      </c>
      <c r="Q596" s="21">
        <f t="shared" si="64"/>
        <v>827.06051326530621</v>
      </c>
      <c r="R596" s="7">
        <f t="shared" si="65"/>
        <v>5250506.1000000006</v>
      </c>
      <c r="S596" s="8">
        <f t="shared" si="66"/>
        <v>732423.54</v>
      </c>
      <c r="T596" s="8">
        <f t="shared" si="67"/>
        <v>4544555.7</v>
      </c>
      <c r="U596" s="8">
        <f t="shared" si="68"/>
        <v>81051.930300000007</v>
      </c>
      <c r="V596" s="8">
        <f t="shared" si="69"/>
        <v>121638270.86746839</v>
      </c>
    </row>
    <row r="597" spans="1:22" x14ac:dyDescent="0.4">
      <c r="A597" s="22">
        <v>2016</v>
      </c>
      <c r="B597" s="22" t="s">
        <v>19</v>
      </c>
      <c r="D597" s="22" t="s">
        <v>79</v>
      </c>
      <c r="E597" s="1" t="s">
        <v>44</v>
      </c>
      <c r="F597" s="1" t="s">
        <v>71</v>
      </c>
      <c r="G597" s="28" t="s">
        <v>56</v>
      </c>
      <c r="H597" s="24">
        <v>39086</v>
      </c>
      <c r="I597" s="1">
        <v>84</v>
      </c>
      <c r="J597" s="17">
        <v>36</v>
      </c>
      <c r="K597" s="24">
        <f t="shared" si="63"/>
        <v>1085.7222222222222</v>
      </c>
      <c r="L597" s="18">
        <v>35</v>
      </c>
      <c r="M597" s="18">
        <v>4.92</v>
      </c>
      <c r="N597" s="18">
        <v>30.9</v>
      </c>
      <c r="O597" s="19">
        <v>0.52500000000000002</v>
      </c>
      <c r="Q597" s="21">
        <f t="shared" si="64"/>
        <v>570.00416666666672</v>
      </c>
      <c r="R597" s="7">
        <f t="shared" si="65"/>
        <v>1368010</v>
      </c>
      <c r="S597" s="8">
        <f t="shared" si="66"/>
        <v>192303.12</v>
      </c>
      <c r="T597" s="8">
        <f t="shared" si="67"/>
        <v>1207757.3999999999</v>
      </c>
      <c r="U597" s="8">
        <f t="shared" si="68"/>
        <v>20520.150000000001</v>
      </c>
      <c r="V597" s="8">
        <f t="shared" si="69"/>
        <v>22279182.858333334</v>
      </c>
    </row>
    <row r="598" spans="1:22" x14ac:dyDescent="0.4">
      <c r="A598" s="22">
        <v>2016</v>
      </c>
      <c r="B598" s="22" t="s">
        <v>41</v>
      </c>
      <c r="D598" s="22" t="s">
        <v>79</v>
      </c>
      <c r="E598" s="1" t="s">
        <v>44</v>
      </c>
      <c r="F598" s="1" t="s">
        <v>20</v>
      </c>
      <c r="G598" s="28" t="s">
        <v>74</v>
      </c>
      <c r="H598" s="24">
        <v>151075</v>
      </c>
      <c r="I598" s="1">
        <v>304</v>
      </c>
      <c r="J598" s="17">
        <v>120</v>
      </c>
      <c r="K598" s="24">
        <f t="shared" si="63"/>
        <v>1258.9583333333333</v>
      </c>
      <c r="L598" s="18">
        <v>36.700000000000003</v>
      </c>
      <c r="M598" s="18">
        <v>3.62</v>
      </c>
      <c r="N598" s="18">
        <v>29.1</v>
      </c>
      <c r="O598" s="19">
        <v>0.54710000000000003</v>
      </c>
      <c r="Q598" s="21">
        <f t="shared" si="64"/>
        <v>688.77610416666676</v>
      </c>
      <c r="R598" s="7">
        <f t="shared" si="65"/>
        <v>5544452.5</v>
      </c>
      <c r="S598" s="8">
        <f t="shared" si="66"/>
        <v>546891.5</v>
      </c>
      <c r="T598" s="8">
        <f t="shared" si="67"/>
        <v>4396282.5</v>
      </c>
      <c r="U598" s="8">
        <f t="shared" si="68"/>
        <v>82653.132500000007</v>
      </c>
      <c r="V598" s="8">
        <f t="shared" si="69"/>
        <v>104056849.93697917</v>
      </c>
    </row>
    <row r="599" spans="1:22" x14ac:dyDescent="0.4">
      <c r="A599" s="22">
        <v>2016</v>
      </c>
      <c r="B599" s="22" t="s">
        <v>41</v>
      </c>
      <c r="C599" s="23">
        <v>2.4500000000000002</v>
      </c>
      <c r="D599" s="22" t="s">
        <v>79</v>
      </c>
      <c r="E599" s="1" t="s">
        <v>44</v>
      </c>
      <c r="F599" s="1" t="s">
        <v>20</v>
      </c>
      <c r="G599" s="28" t="s">
        <v>83</v>
      </c>
      <c r="H599" s="24">
        <v>179476</v>
      </c>
      <c r="I599" s="1">
        <v>364</v>
      </c>
      <c r="J599" s="17">
        <v>122</v>
      </c>
      <c r="K599" s="24">
        <f t="shared" si="63"/>
        <v>1471.1147540983607</v>
      </c>
      <c r="L599" s="18">
        <v>35.799999999999997</v>
      </c>
      <c r="M599" s="18">
        <v>4.54</v>
      </c>
      <c r="N599" s="18">
        <v>31.6</v>
      </c>
      <c r="O599" s="19">
        <v>0.55959999999999999</v>
      </c>
      <c r="Q599" s="21">
        <f t="shared" si="64"/>
        <v>823.23581639344263</v>
      </c>
      <c r="R599" s="7">
        <f t="shared" si="65"/>
        <v>6425240.7999999998</v>
      </c>
      <c r="S599" s="8">
        <f t="shared" si="66"/>
        <v>814821.04</v>
      </c>
      <c r="T599" s="8">
        <f t="shared" si="67"/>
        <v>5671441.6000000006</v>
      </c>
      <c r="U599" s="8">
        <f t="shared" si="68"/>
        <v>100434.7696</v>
      </c>
      <c r="V599" s="8">
        <f t="shared" si="69"/>
        <v>147751071.38302952</v>
      </c>
    </row>
    <row r="600" spans="1:22" x14ac:dyDescent="0.4">
      <c r="A600" s="30">
        <v>2016</v>
      </c>
      <c r="B600" s="30" t="s">
        <v>49</v>
      </c>
      <c r="C600" s="23">
        <v>1</v>
      </c>
      <c r="D600" s="22" t="s">
        <v>79</v>
      </c>
      <c r="E600" s="1" t="s">
        <v>44</v>
      </c>
      <c r="F600" s="1" t="s">
        <v>20</v>
      </c>
      <c r="G600" s="28" t="s">
        <v>83</v>
      </c>
      <c r="H600" s="24">
        <v>81989</v>
      </c>
      <c r="I600" s="1">
        <v>165</v>
      </c>
      <c r="J600" s="17">
        <v>56</v>
      </c>
      <c r="K600" s="24">
        <f t="shared" si="63"/>
        <v>1464.0892857142858</v>
      </c>
      <c r="L600" s="18">
        <v>37.6</v>
      </c>
      <c r="M600" s="18">
        <v>4.18</v>
      </c>
      <c r="N600" s="18">
        <v>31.8</v>
      </c>
      <c r="O600" s="19">
        <v>0.56830000000000003</v>
      </c>
      <c r="Q600" s="21">
        <f t="shared" si="64"/>
        <v>832.0419410714286</v>
      </c>
      <c r="R600" s="7">
        <f t="shared" si="65"/>
        <v>3082786.4</v>
      </c>
      <c r="S600" s="8">
        <f t="shared" si="66"/>
        <v>342714.01999999996</v>
      </c>
      <c r="T600" s="8">
        <f t="shared" si="67"/>
        <v>2607250.2000000002</v>
      </c>
      <c r="U600" s="8">
        <f t="shared" si="68"/>
        <v>46594.348700000002</v>
      </c>
      <c r="V600" s="8">
        <f t="shared" si="69"/>
        <v>68218286.706505358</v>
      </c>
    </row>
    <row r="601" spans="1:22" x14ac:dyDescent="0.4">
      <c r="A601" s="22">
        <v>2016</v>
      </c>
      <c r="B601" s="22" t="s">
        <v>19</v>
      </c>
      <c r="D601" s="22" t="s">
        <v>79</v>
      </c>
      <c r="E601" s="1" t="s">
        <v>44</v>
      </c>
      <c r="F601" s="1" t="s">
        <v>20</v>
      </c>
      <c r="G601" s="28" t="s">
        <v>74</v>
      </c>
      <c r="H601" s="24">
        <v>73349</v>
      </c>
      <c r="I601" s="1">
        <v>145</v>
      </c>
      <c r="J601" s="17">
        <v>100</v>
      </c>
      <c r="K601" s="24">
        <f t="shared" si="63"/>
        <v>733.49</v>
      </c>
      <c r="L601" s="18">
        <v>36.1</v>
      </c>
      <c r="M601" s="18">
        <v>4.75</v>
      </c>
      <c r="N601" s="18">
        <v>29.7</v>
      </c>
      <c r="O601" s="19">
        <v>0.55959999999999999</v>
      </c>
      <c r="Q601" s="21">
        <f t="shared" si="64"/>
        <v>410.46100399999995</v>
      </c>
      <c r="R601" s="7">
        <f t="shared" si="65"/>
        <v>2647898.9</v>
      </c>
      <c r="S601" s="8">
        <f t="shared" si="66"/>
        <v>348407.75</v>
      </c>
      <c r="T601" s="8">
        <f t="shared" si="67"/>
        <v>2178465.2999999998</v>
      </c>
      <c r="U601" s="8">
        <f t="shared" si="68"/>
        <v>41046.100399999996</v>
      </c>
      <c r="V601" s="8">
        <f t="shared" si="69"/>
        <v>30106904.182395995</v>
      </c>
    </row>
    <row r="602" spans="1:22" x14ac:dyDescent="0.4">
      <c r="A602" s="22">
        <v>2016</v>
      </c>
      <c r="B602" s="22" t="s">
        <v>41</v>
      </c>
      <c r="C602" s="23">
        <v>2</v>
      </c>
      <c r="D602" s="22" t="s">
        <v>79</v>
      </c>
      <c r="E602" s="1" t="s">
        <v>44</v>
      </c>
      <c r="F602" s="1" t="s">
        <v>20</v>
      </c>
      <c r="G602" s="28" t="s">
        <v>74</v>
      </c>
      <c r="H602" s="24">
        <v>139246</v>
      </c>
      <c r="I602" s="1">
        <v>283</v>
      </c>
      <c r="J602" s="17">
        <v>120</v>
      </c>
      <c r="K602" s="24">
        <f t="shared" si="63"/>
        <v>1160.3833333333334</v>
      </c>
      <c r="L602" s="18">
        <v>36.700000000000003</v>
      </c>
      <c r="M602" s="18">
        <v>4.78</v>
      </c>
      <c r="N602" s="18">
        <v>30</v>
      </c>
      <c r="O602" s="19">
        <v>0.56869999999999998</v>
      </c>
      <c r="Q602" s="21">
        <f t="shared" si="64"/>
        <v>659.91000166666663</v>
      </c>
      <c r="R602" s="7">
        <f t="shared" si="65"/>
        <v>5110328.2</v>
      </c>
      <c r="S602" s="8">
        <f t="shared" si="66"/>
        <v>665595.88</v>
      </c>
      <c r="T602" s="8">
        <f t="shared" si="67"/>
        <v>4177380</v>
      </c>
      <c r="U602" s="8">
        <f t="shared" si="68"/>
        <v>79189.200199999992</v>
      </c>
      <c r="V602" s="8">
        <f t="shared" si="69"/>
        <v>91889828.092076659</v>
      </c>
    </row>
    <row r="603" spans="1:22" x14ac:dyDescent="0.4">
      <c r="A603" s="30">
        <v>2016</v>
      </c>
      <c r="B603" s="30" t="s">
        <v>49</v>
      </c>
      <c r="C603" s="23">
        <v>1.75</v>
      </c>
      <c r="D603" s="22" t="s">
        <v>79</v>
      </c>
      <c r="E603" s="1" t="s">
        <v>44</v>
      </c>
      <c r="F603" s="1" t="s">
        <v>20</v>
      </c>
      <c r="G603" s="28" t="s">
        <v>74</v>
      </c>
      <c r="H603" s="24">
        <v>79724</v>
      </c>
      <c r="I603" s="1">
        <v>161</v>
      </c>
      <c r="J603" s="17">
        <v>80</v>
      </c>
      <c r="K603" s="24">
        <f t="shared" si="63"/>
        <v>996.55</v>
      </c>
      <c r="L603" s="18">
        <v>35.700000000000003</v>
      </c>
      <c r="M603" s="18">
        <v>4.53</v>
      </c>
      <c r="N603" s="18">
        <v>29.9</v>
      </c>
      <c r="O603" s="19">
        <v>0.53420000000000001</v>
      </c>
      <c r="Q603" s="21">
        <f t="shared" si="64"/>
        <v>532.35700999999995</v>
      </c>
      <c r="R603" s="7">
        <f t="shared" si="65"/>
        <v>2846146.8000000003</v>
      </c>
      <c r="S603" s="8">
        <f t="shared" si="66"/>
        <v>361149.72000000003</v>
      </c>
      <c r="T603" s="8">
        <f t="shared" si="67"/>
        <v>2383747.6</v>
      </c>
      <c r="U603" s="8">
        <f t="shared" si="68"/>
        <v>42588.560799999999</v>
      </c>
      <c r="V603" s="8">
        <f t="shared" si="69"/>
        <v>42441630.265239999</v>
      </c>
    </row>
    <row r="604" spans="1:22" x14ac:dyDescent="0.4">
      <c r="A604" s="30">
        <v>2016</v>
      </c>
      <c r="B604" s="30" t="s">
        <v>41</v>
      </c>
      <c r="C604" s="23">
        <v>2.5</v>
      </c>
      <c r="D604" s="22" t="s">
        <v>79</v>
      </c>
      <c r="E604" s="1" t="s">
        <v>44</v>
      </c>
      <c r="F604" s="1" t="s">
        <v>20</v>
      </c>
      <c r="G604" s="28" t="s">
        <v>84</v>
      </c>
      <c r="H604" s="24">
        <v>179154</v>
      </c>
      <c r="I604" s="1">
        <v>353</v>
      </c>
      <c r="J604" s="17">
        <v>125</v>
      </c>
      <c r="K604" s="24">
        <f t="shared" si="63"/>
        <v>1433.232</v>
      </c>
      <c r="L604" s="18">
        <v>37.1</v>
      </c>
      <c r="M604" s="18">
        <v>4.05</v>
      </c>
      <c r="N604" s="18">
        <v>31.4</v>
      </c>
      <c r="O604" s="19">
        <v>0.57010000000000005</v>
      </c>
      <c r="Q604" s="21">
        <f t="shared" si="64"/>
        <v>817.08556320000014</v>
      </c>
      <c r="R604" s="7">
        <f t="shared" si="65"/>
        <v>6646613.4000000004</v>
      </c>
      <c r="S604" s="8">
        <f t="shared" si="66"/>
        <v>725573.7</v>
      </c>
      <c r="T604" s="8">
        <f t="shared" si="67"/>
        <v>5625435.5999999996</v>
      </c>
      <c r="U604" s="8">
        <f t="shared" si="68"/>
        <v>102135.69540000001</v>
      </c>
      <c r="V604" s="8">
        <f t="shared" si="69"/>
        <v>146384146.98953283</v>
      </c>
    </row>
    <row r="605" spans="1:22" x14ac:dyDescent="0.4">
      <c r="A605" s="22">
        <v>2016</v>
      </c>
      <c r="B605" s="22" t="s">
        <v>41</v>
      </c>
      <c r="C605" s="23">
        <v>2.8</v>
      </c>
      <c r="D605" s="22" t="s">
        <v>79</v>
      </c>
      <c r="E605" s="1" t="s">
        <v>44</v>
      </c>
      <c r="F605" s="1" t="s">
        <v>20</v>
      </c>
      <c r="G605" s="28" t="s">
        <v>83</v>
      </c>
      <c r="H605" s="24">
        <f>94404+48940</f>
        <v>143344</v>
      </c>
      <c r="I605" s="1">
        <v>192</v>
      </c>
      <c r="J605" s="17">
        <v>100</v>
      </c>
      <c r="K605" s="24">
        <f t="shared" si="63"/>
        <v>1433.44</v>
      </c>
      <c r="L605" s="18">
        <v>36.1</v>
      </c>
      <c r="M605" s="18">
        <v>4.6500000000000004</v>
      </c>
      <c r="N605" s="18">
        <v>31.7</v>
      </c>
      <c r="O605" s="19">
        <v>0.56999999999999995</v>
      </c>
      <c r="Q605" s="21">
        <f t="shared" si="64"/>
        <v>817.06079999999986</v>
      </c>
      <c r="R605" s="7">
        <f t="shared" si="65"/>
        <v>5174718.4000000004</v>
      </c>
      <c r="S605" s="8">
        <f t="shared" si="66"/>
        <v>666549.60000000009</v>
      </c>
      <c r="T605" s="8">
        <f t="shared" si="67"/>
        <v>4544004.8</v>
      </c>
      <c r="U605" s="8">
        <f t="shared" si="68"/>
        <v>81706.079999999987</v>
      </c>
      <c r="V605" s="8">
        <f t="shared" si="69"/>
        <v>117120763.31519999</v>
      </c>
    </row>
    <row r="606" spans="1:22" x14ac:dyDescent="0.4">
      <c r="A606" s="22">
        <v>2016</v>
      </c>
      <c r="B606" s="22" t="s">
        <v>41</v>
      </c>
      <c r="C606" s="23">
        <v>3.8</v>
      </c>
      <c r="D606" s="22" t="s">
        <v>79</v>
      </c>
      <c r="E606" s="1" t="s">
        <v>44</v>
      </c>
      <c r="F606" s="1" t="s">
        <v>20</v>
      </c>
      <c r="G606" s="28" t="s">
        <v>83</v>
      </c>
      <c r="H606" s="24">
        <v>206070</v>
      </c>
      <c r="I606" s="1">
        <v>417</v>
      </c>
      <c r="J606" s="17">
        <v>145</v>
      </c>
      <c r="K606" s="24">
        <f t="shared" si="63"/>
        <v>1421.1724137931035</v>
      </c>
      <c r="L606" s="18">
        <v>35.799999999999997</v>
      </c>
      <c r="M606" s="18">
        <v>4.08</v>
      </c>
      <c r="N606" s="18">
        <v>31.8</v>
      </c>
      <c r="O606" s="19">
        <v>0.55600000000000005</v>
      </c>
      <c r="Q606" s="21">
        <f t="shared" si="64"/>
        <v>790.17186206896565</v>
      </c>
      <c r="R606" s="7">
        <f t="shared" si="65"/>
        <v>7377305.9999999991</v>
      </c>
      <c r="S606" s="8">
        <f t="shared" si="66"/>
        <v>840765.6</v>
      </c>
      <c r="T606" s="8">
        <f t="shared" si="67"/>
        <v>6553026</v>
      </c>
      <c r="U606" s="8">
        <f t="shared" si="68"/>
        <v>114574.92000000001</v>
      </c>
      <c r="V606" s="8">
        <f t="shared" si="69"/>
        <v>162830715.61655176</v>
      </c>
    </row>
    <row r="607" spans="1:22" x14ac:dyDescent="0.4">
      <c r="A607" s="30">
        <v>2016</v>
      </c>
      <c r="B607" s="30" t="s">
        <v>41</v>
      </c>
      <c r="D607" s="22" t="s">
        <v>79</v>
      </c>
      <c r="E607" s="1" t="s">
        <v>44</v>
      </c>
      <c r="F607" s="1" t="s">
        <v>20</v>
      </c>
      <c r="G607" s="28" t="s">
        <v>83</v>
      </c>
      <c r="H607" s="24">
        <v>358942</v>
      </c>
      <c r="I607" s="1">
        <v>731</v>
      </c>
      <c r="J607" s="17">
        <v>263</v>
      </c>
      <c r="K607" s="24">
        <f t="shared" si="63"/>
        <v>1364.7984790874525</v>
      </c>
      <c r="L607" s="18">
        <v>36.299999999999997</v>
      </c>
      <c r="M607" s="18">
        <v>4.51</v>
      </c>
      <c r="N607" s="18">
        <v>30.7</v>
      </c>
      <c r="O607" s="19">
        <v>0.55410000000000004</v>
      </c>
      <c r="Q607" s="21">
        <f t="shared" si="64"/>
        <v>756.23483726235747</v>
      </c>
      <c r="R607" s="7">
        <f t="shared" si="65"/>
        <v>13029594.6</v>
      </c>
      <c r="S607" s="8">
        <f t="shared" si="66"/>
        <v>1618828.42</v>
      </c>
      <c r="T607" s="8">
        <f t="shared" si="67"/>
        <v>11019519.4</v>
      </c>
      <c r="U607" s="8">
        <f t="shared" si="68"/>
        <v>198889.76220000003</v>
      </c>
      <c r="V607" s="8">
        <f t="shared" si="69"/>
        <v>271444444.9566251</v>
      </c>
    </row>
    <row r="608" spans="1:22" x14ac:dyDescent="0.4">
      <c r="A608" s="30">
        <v>2016</v>
      </c>
      <c r="B608" s="30" t="s">
        <v>41</v>
      </c>
      <c r="C608" s="23">
        <v>3</v>
      </c>
      <c r="D608" s="22" t="s">
        <v>79</v>
      </c>
      <c r="E608" s="1" t="s">
        <v>44</v>
      </c>
      <c r="F608" s="1" t="s">
        <v>20</v>
      </c>
      <c r="G608" s="28" t="s">
        <v>83</v>
      </c>
      <c r="H608" s="24">
        <v>158372</v>
      </c>
      <c r="I608" s="1">
        <v>329</v>
      </c>
      <c r="J608" s="17">
        <v>118</v>
      </c>
      <c r="K608" s="24">
        <f t="shared" si="63"/>
        <v>1342.1355932203389</v>
      </c>
      <c r="L608" s="18">
        <v>35.700000000000003</v>
      </c>
      <c r="M608" s="18">
        <v>4.03</v>
      </c>
      <c r="N608" s="18">
        <v>32.9</v>
      </c>
      <c r="O608" s="19">
        <v>0.56200000000000006</v>
      </c>
      <c r="Q608" s="21">
        <f t="shared" si="64"/>
        <v>754.2802033898306</v>
      </c>
      <c r="R608" s="7">
        <f t="shared" si="65"/>
        <v>5653880.4000000004</v>
      </c>
      <c r="S608" s="8">
        <f t="shared" si="66"/>
        <v>638239.16</v>
      </c>
      <c r="T608" s="8">
        <f t="shared" si="67"/>
        <v>5210438.8</v>
      </c>
      <c r="U608" s="8">
        <f t="shared" si="68"/>
        <v>89005.064000000013</v>
      </c>
      <c r="V608" s="8">
        <f t="shared" si="69"/>
        <v>119456864.37125425</v>
      </c>
    </row>
    <row r="609" spans="1:22" x14ac:dyDescent="0.4">
      <c r="A609" s="22">
        <v>2016</v>
      </c>
      <c r="B609" s="22" t="s">
        <v>41</v>
      </c>
      <c r="C609" s="23">
        <v>2</v>
      </c>
      <c r="D609" s="22" t="s">
        <v>79</v>
      </c>
      <c r="E609" s="1" t="s">
        <v>44</v>
      </c>
      <c r="F609" s="1" t="s">
        <v>23</v>
      </c>
      <c r="G609" s="28" t="s">
        <v>74</v>
      </c>
      <c r="H609" s="24">
        <v>186049</v>
      </c>
      <c r="I609" s="1">
        <v>375</v>
      </c>
      <c r="J609" s="17">
        <v>100</v>
      </c>
      <c r="K609" s="24">
        <f t="shared" si="63"/>
        <v>1860.49</v>
      </c>
      <c r="L609" s="18">
        <v>36.6</v>
      </c>
      <c r="M609" s="18">
        <v>4.3099999999999996</v>
      </c>
      <c r="N609" s="18">
        <v>29.6</v>
      </c>
      <c r="O609" s="19">
        <v>0.55669999999999997</v>
      </c>
      <c r="Q609" s="21">
        <f t="shared" si="64"/>
        <v>1035.7347829999999</v>
      </c>
      <c r="R609" s="7">
        <f t="shared" si="65"/>
        <v>6809393.4000000004</v>
      </c>
      <c r="S609" s="8">
        <f t="shared" si="66"/>
        <v>801871.19</v>
      </c>
      <c r="T609" s="8">
        <f t="shared" si="67"/>
        <v>5507050.4000000004</v>
      </c>
      <c r="U609" s="8">
        <f t="shared" si="68"/>
        <v>103573.47829999999</v>
      </c>
      <c r="V609" s="8">
        <f t="shared" si="69"/>
        <v>192697420.64236698</v>
      </c>
    </row>
    <row r="610" spans="1:22" x14ac:dyDescent="0.4">
      <c r="A610" s="30">
        <v>2016</v>
      </c>
      <c r="B610" s="30" t="s">
        <v>21</v>
      </c>
      <c r="C610" s="23">
        <v>3</v>
      </c>
      <c r="D610" s="22" t="s">
        <v>79</v>
      </c>
      <c r="E610" s="1" t="s">
        <v>44</v>
      </c>
      <c r="F610" s="1" t="s">
        <v>23</v>
      </c>
      <c r="G610" s="28" t="s">
        <v>74</v>
      </c>
      <c r="H610" s="24">
        <v>83368</v>
      </c>
      <c r="I610" s="1">
        <v>175</v>
      </c>
      <c r="J610" s="17">
        <v>47.5</v>
      </c>
      <c r="K610" s="24">
        <f t="shared" si="63"/>
        <v>1755.1157894736841</v>
      </c>
      <c r="L610" s="18">
        <v>37</v>
      </c>
      <c r="M610" s="18">
        <v>3.81</v>
      </c>
      <c r="N610" s="18">
        <v>29.1</v>
      </c>
      <c r="O610" s="19">
        <v>0.52900000000000003</v>
      </c>
      <c r="Q610" s="21">
        <f t="shared" si="64"/>
        <v>928.45625263157888</v>
      </c>
      <c r="R610" s="7">
        <f t="shared" si="65"/>
        <v>3084616</v>
      </c>
      <c r="S610" s="8">
        <f t="shared" si="66"/>
        <v>317632.08</v>
      </c>
      <c r="T610" s="8">
        <f t="shared" si="67"/>
        <v>2426008.8000000003</v>
      </c>
      <c r="U610" s="8">
        <f t="shared" si="68"/>
        <v>44101.671999999999</v>
      </c>
      <c r="V610" s="8">
        <f t="shared" si="69"/>
        <v>77403540.869389474</v>
      </c>
    </row>
    <row r="611" spans="1:22" x14ac:dyDescent="0.4">
      <c r="A611" s="22">
        <v>2016</v>
      </c>
      <c r="B611" s="22" t="s">
        <v>41</v>
      </c>
      <c r="C611" s="23">
        <v>5</v>
      </c>
      <c r="D611" s="22" t="s">
        <v>79</v>
      </c>
      <c r="E611" s="1" t="s">
        <v>44</v>
      </c>
      <c r="F611" s="1" t="s">
        <v>23</v>
      </c>
      <c r="G611" s="28" t="s">
        <v>74</v>
      </c>
      <c r="H611" s="24">
        <v>192499</v>
      </c>
      <c r="I611" s="1">
        <v>389</v>
      </c>
      <c r="J611" s="17">
        <v>120</v>
      </c>
      <c r="K611" s="24">
        <f t="shared" si="63"/>
        <v>1604.1583333333333</v>
      </c>
      <c r="L611" s="18">
        <v>35.4</v>
      </c>
      <c r="M611" s="18">
        <v>3.93</v>
      </c>
      <c r="N611" s="18">
        <v>29</v>
      </c>
      <c r="O611" s="19">
        <v>0.51139999999999997</v>
      </c>
      <c r="Q611" s="21">
        <f t="shared" si="64"/>
        <v>820.36657166666669</v>
      </c>
      <c r="R611" s="7">
        <f t="shared" si="65"/>
        <v>6814464.5999999996</v>
      </c>
      <c r="S611" s="8">
        <f t="shared" si="66"/>
        <v>756521.07000000007</v>
      </c>
      <c r="T611" s="8">
        <f t="shared" si="67"/>
        <v>5582471</v>
      </c>
      <c r="U611" s="8">
        <f t="shared" si="68"/>
        <v>98443.988599999997</v>
      </c>
      <c r="V611" s="8">
        <f t="shared" si="69"/>
        <v>157919744.67926168</v>
      </c>
    </row>
    <row r="612" spans="1:22" x14ac:dyDescent="0.4">
      <c r="A612" s="22">
        <v>2016</v>
      </c>
      <c r="B612" s="22" t="s">
        <v>19</v>
      </c>
      <c r="D612" s="22" t="s">
        <v>79</v>
      </c>
      <c r="E612" s="1" t="s">
        <v>44</v>
      </c>
      <c r="F612" s="1" t="s">
        <v>20</v>
      </c>
      <c r="G612" s="28" t="s">
        <v>74</v>
      </c>
      <c r="H612" s="24">
        <v>250792</v>
      </c>
      <c r="I612" s="1">
        <v>502</v>
      </c>
      <c r="J612" s="17">
        <v>345</v>
      </c>
      <c r="K612" s="24">
        <f t="shared" si="63"/>
        <v>726.93333333333328</v>
      </c>
      <c r="L612" s="18">
        <v>34.799999999999997</v>
      </c>
      <c r="M612" s="18">
        <v>4.92</v>
      </c>
      <c r="N612" s="18">
        <v>29</v>
      </c>
      <c r="O612" s="19">
        <v>0.52869999999999995</v>
      </c>
      <c r="Q612" s="21">
        <f t="shared" si="64"/>
        <v>384.32965333333334</v>
      </c>
      <c r="R612" s="7">
        <f t="shared" si="65"/>
        <v>8727561.5999999996</v>
      </c>
      <c r="S612" s="8">
        <f t="shared" si="66"/>
        <v>1233896.6399999999</v>
      </c>
      <c r="T612" s="8">
        <f t="shared" si="67"/>
        <v>7272968</v>
      </c>
      <c r="U612" s="8">
        <f t="shared" si="68"/>
        <v>132593.7304</v>
      </c>
      <c r="V612" s="8">
        <f t="shared" si="69"/>
        <v>96386802.418773338</v>
      </c>
    </row>
    <row r="613" spans="1:22" x14ac:dyDescent="0.4">
      <c r="A613" s="22">
        <v>2016</v>
      </c>
      <c r="B613" s="22" t="s">
        <v>41</v>
      </c>
      <c r="C613" s="23">
        <v>3.3</v>
      </c>
      <c r="D613" s="22" t="s">
        <v>79</v>
      </c>
      <c r="E613" s="1" t="s">
        <v>44</v>
      </c>
      <c r="F613" s="1" t="s">
        <v>23</v>
      </c>
      <c r="G613" s="28" t="s">
        <v>74</v>
      </c>
      <c r="H613" s="24">
        <v>182710</v>
      </c>
      <c r="I613" s="1">
        <v>372</v>
      </c>
      <c r="J613" s="17">
        <v>117</v>
      </c>
      <c r="K613" s="24">
        <f t="shared" si="63"/>
        <v>1561.6239316239316</v>
      </c>
      <c r="L613" s="18">
        <v>36</v>
      </c>
      <c r="M613" s="18">
        <v>4.3600000000000003</v>
      </c>
      <c r="N613" s="18">
        <v>29.2</v>
      </c>
      <c r="O613" s="19">
        <v>0.55030000000000001</v>
      </c>
      <c r="Q613" s="21">
        <f t="shared" si="64"/>
        <v>859.36164957264964</v>
      </c>
      <c r="R613" s="7">
        <f t="shared" si="65"/>
        <v>6577560</v>
      </c>
      <c r="S613" s="8">
        <f t="shared" si="66"/>
        <v>796615.60000000009</v>
      </c>
      <c r="T613" s="8">
        <f t="shared" si="67"/>
        <v>5335132</v>
      </c>
      <c r="U613" s="8">
        <f t="shared" si="68"/>
        <v>100545.31300000001</v>
      </c>
      <c r="V613" s="8">
        <f t="shared" si="69"/>
        <v>157013966.99341881</v>
      </c>
    </row>
    <row r="614" spans="1:22" x14ac:dyDescent="0.4">
      <c r="A614" s="22">
        <v>2016</v>
      </c>
      <c r="B614" s="22" t="s">
        <v>19</v>
      </c>
      <c r="D614" s="22" t="s">
        <v>79</v>
      </c>
      <c r="E614" s="1" t="s">
        <v>44</v>
      </c>
      <c r="F614" s="1" t="s">
        <v>20</v>
      </c>
      <c r="G614" s="28" t="s">
        <v>74</v>
      </c>
      <c r="H614" s="24">
        <v>459257</v>
      </c>
      <c r="I614" s="1">
        <v>919</v>
      </c>
      <c r="J614" s="17">
        <v>640</v>
      </c>
      <c r="K614" s="24">
        <f t="shared" si="63"/>
        <v>717.58906249999995</v>
      </c>
      <c r="L614" s="18">
        <v>35.799999999999997</v>
      </c>
      <c r="M614" s="18">
        <v>4.7699999999999996</v>
      </c>
      <c r="N614" s="18">
        <v>28.8</v>
      </c>
      <c r="O614" s="19">
        <v>0.5504</v>
      </c>
      <c r="Q614" s="21">
        <f t="shared" si="64"/>
        <v>394.96102000000002</v>
      </c>
      <c r="R614" s="7">
        <f t="shared" si="65"/>
        <v>16441400.599999998</v>
      </c>
      <c r="S614" s="8">
        <f t="shared" si="66"/>
        <v>2190655.8899999997</v>
      </c>
      <c r="T614" s="8">
        <f t="shared" si="67"/>
        <v>13226601.6</v>
      </c>
      <c r="U614" s="8">
        <f t="shared" si="68"/>
        <v>252775.0528</v>
      </c>
      <c r="V614" s="8">
        <f t="shared" si="69"/>
        <v>181388613.16214001</v>
      </c>
    </row>
    <row r="615" spans="1:22" x14ac:dyDescent="0.4">
      <c r="A615" s="22">
        <v>2016</v>
      </c>
      <c r="B615" s="22" t="s">
        <v>19</v>
      </c>
      <c r="D615" s="22" t="s">
        <v>79</v>
      </c>
      <c r="E615" s="1" t="s">
        <v>44</v>
      </c>
      <c r="F615" s="1" t="s">
        <v>46</v>
      </c>
      <c r="G615" s="28" t="s">
        <v>82</v>
      </c>
      <c r="H615" s="24">
        <v>41168</v>
      </c>
      <c r="I615" s="1">
        <v>83</v>
      </c>
      <c r="J615" s="17">
        <v>75</v>
      </c>
      <c r="K615" s="24">
        <f t="shared" si="63"/>
        <v>548.90666666666664</v>
      </c>
      <c r="L615" s="18">
        <v>34.36</v>
      </c>
      <c r="M615" s="18">
        <v>4.82</v>
      </c>
      <c r="N615" s="18">
        <v>29.07</v>
      </c>
      <c r="O615" s="19">
        <v>0.52129999999999999</v>
      </c>
      <c r="Q615" s="21">
        <f t="shared" si="64"/>
        <v>286.14504533333331</v>
      </c>
      <c r="R615" s="7">
        <f t="shared" si="65"/>
        <v>1414532.48</v>
      </c>
      <c r="S615" s="8">
        <f t="shared" si="66"/>
        <v>198429.76</v>
      </c>
      <c r="T615" s="8">
        <f t="shared" si="67"/>
        <v>1196753.76</v>
      </c>
      <c r="U615" s="8">
        <f t="shared" si="68"/>
        <v>21460.878399999998</v>
      </c>
      <c r="V615" s="8">
        <f t="shared" si="69"/>
        <v>11780019.226282666</v>
      </c>
    </row>
    <row r="616" spans="1:22" x14ac:dyDescent="0.4">
      <c r="A616" s="22">
        <v>2016</v>
      </c>
      <c r="B616" s="22" t="s">
        <v>19</v>
      </c>
      <c r="D616" s="22" t="s">
        <v>79</v>
      </c>
      <c r="E616" s="1" t="s">
        <v>44</v>
      </c>
      <c r="F616" s="1" t="s">
        <v>38</v>
      </c>
      <c r="G616" s="28" t="s">
        <v>100</v>
      </c>
      <c r="H616" s="24">
        <v>121304</v>
      </c>
      <c r="I616" s="1">
        <v>254</v>
      </c>
      <c r="J616" s="17">
        <v>280</v>
      </c>
      <c r="K616" s="24">
        <f t="shared" si="63"/>
        <v>433.22857142857146</v>
      </c>
      <c r="L616" s="18">
        <v>36.14</v>
      </c>
      <c r="M616" s="18">
        <v>4.51</v>
      </c>
      <c r="N616" s="18">
        <v>30.22</v>
      </c>
      <c r="O616" s="19">
        <v>0.53420000000000001</v>
      </c>
      <c r="Q616" s="21">
        <f t="shared" si="64"/>
        <v>231.43070285714285</v>
      </c>
      <c r="R616" s="7">
        <f t="shared" si="65"/>
        <v>4383926.5600000005</v>
      </c>
      <c r="S616" s="8">
        <f t="shared" si="66"/>
        <v>547081.03999999992</v>
      </c>
      <c r="T616" s="8">
        <f t="shared" si="67"/>
        <v>3665806.88</v>
      </c>
      <c r="U616" s="8">
        <f t="shared" si="68"/>
        <v>64800.596799999999</v>
      </c>
      <c r="V616" s="8">
        <f t="shared" si="69"/>
        <v>28073469.979382858</v>
      </c>
    </row>
    <row r="617" spans="1:22" x14ac:dyDescent="0.4">
      <c r="A617" s="22">
        <v>2016</v>
      </c>
      <c r="B617" s="22" t="s">
        <v>41</v>
      </c>
      <c r="D617" s="22" t="s">
        <v>79</v>
      </c>
      <c r="E617" s="1" t="s">
        <v>66</v>
      </c>
      <c r="F617" s="1" t="s">
        <v>70</v>
      </c>
      <c r="G617" s="28" t="s">
        <v>82</v>
      </c>
      <c r="H617" s="24">
        <v>131776</v>
      </c>
      <c r="I617" s="1">
        <v>269</v>
      </c>
      <c r="J617" s="17">
        <v>118</v>
      </c>
      <c r="K617" s="24">
        <f t="shared" si="63"/>
        <v>1116.7457627118645</v>
      </c>
      <c r="L617" s="18">
        <v>35.159999999999997</v>
      </c>
      <c r="M617" s="18">
        <v>4.07</v>
      </c>
      <c r="N617" s="18">
        <v>31.79</v>
      </c>
      <c r="O617" s="19">
        <v>0.56120000000000003</v>
      </c>
      <c r="Q617" s="21">
        <f t="shared" si="64"/>
        <v>626.71772203389833</v>
      </c>
      <c r="R617" s="7">
        <f t="shared" si="65"/>
        <v>4633244.1599999992</v>
      </c>
      <c r="S617" s="8">
        <f t="shared" si="66"/>
        <v>536328.32000000007</v>
      </c>
      <c r="T617" s="8">
        <f t="shared" si="67"/>
        <v>4189159.04</v>
      </c>
      <c r="U617" s="8">
        <f t="shared" si="68"/>
        <v>73952.691200000001</v>
      </c>
      <c r="V617" s="8">
        <f t="shared" si="69"/>
        <v>82586354.538738981</v>
      </c>
    </row>
    <row r="618" spans="1:22" x14ac:dyDescent="0.4">
      <c r="A618" s="30">
        <v>2016</v>
      </c>
      <c r="B618" s="30" t="s">
        <v>19</v>
      </c>
      <c r="D618" s="22" t="s">
        <v>79</v>
      </c>
      <c r="E618" s="1" t="s">
        <v>44</v>
      </c>
      <c r="F618" s="1" t="s">
        <v>20</v>
      </c>
      <c r="G618" s="28" t="s">
        <v>83</v>
      </c>
      <c r="H618" s="24">
        <v>12196</v>
      </c>
      <c r="I618" s="1">
        <v>25</v>
      </c>
      <c r="J618" s="17">
        <v>20</v>
      </c>
      <c r="K618" s="24">
        <f t="shared" si="63"/>
        <v>609.79999999999995</v>
      </c>
      <c r="L618" s="18">
        <v>35</v>
      </c>
      <c r="M618" s="18">
        <v>4.87</v>
      </c>
      <c r="N618" s="18">
        <v>30.5</v>
      </c>
      <c r="O618" s="19">
        <v>0.54330000000000001</v>
      </c>
      <c r="Q618" s="21">
        <f t="shared" si="64"/>
        <v>331.30434000000002</v>
      </c>
      <c r="R618" s="7">
        <f t="shared" si="65"/>
        <v>426860</v>
      </c>
      <c r="S618" s="8">
        <f t="shared" si="66"/>
        <v>59394.520000000004</v>
      </c>
      <c r="T618" s="8">
        <f t="shared" si="67"/>
        <v>371978</v>
      </c>
      <c r="U618" s="8">
        <f t="shared" si="68"/>
        <v>6626.0868</v>
      </c>
      <c r="V618" s="8">
        <f t="shared" si="69"/>
        <v>4040587.7306400002</v>
      </c>
    </row>
    <row r="619" spans="1:22" x14ac:dyDescent="0.4">
      <c r="A619" s="22">
        <v>2016</v>
      </c>
      <c r="B619" s="22" t="s">
        <v>41</v>
      </c>
      <c r="C619" s="23">
        <v>4</v>
      </c>
      <c r="D619" s="22" t="s">
        <v>79</v>
      </c>
      <c r="E619" s="1" t="s">
        <v>44</v>
      </c>
      <c r="F619" s="1" t="s">
        <v>20</v>
      </c>
      <c r="G619" s="28" t="s">
        <v>84</v>
      </c>
      <c r="H619" s="24">
        <v>106941</v>
      </c>
      <c r="I619" s="1">
        <v>215</v>
      </c>
      <c r="J619" s="17">
        <v>80</v>
      </c>
      <c r="K619" s="24">
        <f t="shared" si="63"/>
        <v>1336.7625</v>
      </c>
      <c r="L619" s="18">
        <v>37</v>
      </c>
      <c r="M619" s="18">
        <v>4.28</v>
      </c>
      <c r="N619" s="18">
        <v>31.9</v>
      </c>
      <c r="O619" s="19">
        <v>0.56430000000000002</v>
      </c>
      <c r="Q619" s="21">
        <f t="shared" si="64"/>
        <v>754.33507875000009</v>
      </c>
      <c r="R619" s="7">
        <f t="shared" si="65"/>
        <v>3956817</v>
      </c>
      <c r="S619" s="8">
        <f t="shared" si="66"/>
        <v>457707.48000000004</v>
      </c>
      <c r="T619" s="8">
        <f t="shared" si="67"/>
        <v>3411417.9</v>
      </c>
      <c r="U619" s="8">
        <f t="shared" si="68"/>
        <v>60346.806300000004</v>
      </c>
      <c r="V619" s="8">
        <f t="shared" si="69"/>
        <v>80669347.656603754</v>
      </c>
    </row>
    <row r="620" spans="1:22" x14ac:dyDescent="0.4">
      <c r="A620" s="30">
        <v>2016</v>
      </c>
      <c r="B620" s="30" t="s">
        <v>19</v>
      </c>
      <c r="D620" s="22" t="s">
        <v>79</v>
      </c>
      <c r="E620" s="1" t="s">
        <v>44</v>
      </c>
      <c r="F620" s="1" t="s">
        <v>20</v>
      </c>
      <c r="G620" s="28" t="s">
        <v>84</v>
      </c>
      <c r="H620" s="24">
        <v>11955</v>
      </c>
      <c r="I620" s="1">
        <v>25</v>
      </c>
      <c r="J620" s="17">
        <v>17</v>
      </c>
      <c r="K620" s="24">
        <f t="shared" si="63"/>
        <v>703.23529411764707</v>
      </c>
      <c r="L620" s="18">
        <v>36.200000000000003</v>
      </c>
      <c r="M620" s="18">
        <v>4.46</v>
      </c>
      <c r="N620" s="18">
        <v>31</v>
      </c>
      <c r="O620" s="19">
        <v>0.56789999999999996</v>
      </c>
      <c r="Q620" s="21">
        <f t="shared" si="64"/>
        <v>399.36732352941175</v>
      </c>
      <c r="R620" s="7">
        <f t="shared" si="65"/>
        <v>432771.00000000006</v>
      </c>
      <c r="S620" s="8">
        <f t="shared" si="66"/>
        <v>53319.3</v>
      </c>
      <c r="T620" s="8">
        <f t="shared" si="67"/>
        <v>370605</v>
      </c>
      <c r="U620" s="8">
        <f t="shared" si="68"/>
        <v>6789.2444999999998</v>
      </c>
      <c r="V620" s="8">
        <f t="shared" si="69"/>
        <v>4774436.3527941173</v>
      </c>
    </row>
    <row r="621" spans="1:22" x14ac:dyDescent="0.4">
      <c r="A621" s="22">
        <v>2016</v>
      </c>
      <c r="B621" s="22" t="s">
        <v>21</v>
      </c>
      <c r="D621" s="22" t="s">
        <v>79</v>
      </c>
      <c r="E621" s="1" t="s">
        <v>44</v>
      </c>
      <c r="F621" s="1" t="s">
        <v>20</v>
      </c>
      <c r="G621" s="28" t="s">
        <v>84</v>
      </c>
      <c r="H621" s="24">
        <v>35814</v>
      </c>
      <c r="I621" s="1">
        <v>73</v>
      </c>
      <c r="J621" s="17">
        <v>27</v>
      </c>
      <c r="K621" s="24">
        <f t="shared" si="63"/>
        <v>1326.4444444444443</v>
      </c>
      <c r="L621" s="18">
        <v>36.1</v>
      </c>
      <c r="M621" s="18">
        <v>4.28</v>
      </c>
      <c r="N621" s="18">
        <v>30.7</v>
      </c>
      <c r="O621" s="19">
        <v>0.55600000000000005</v>
      </c>
      <c r="Q621" s="21">
        <f t="shared" si="64"/>
        <v>737.50311111111125</v>
      </c>
      <c r="R621" s="7">
        <f t="shared" si="65"/>
        <v>1292885.4000000001</v>
      </c>
      <c r="S621" s="8">
        <f t="shared" si="66"/>
        <v>153283.92000000001</v>
      </c>
      <c r="T621" s="8">
        <f t="shared" si="67"/>
        <v>1099489.8</v>
      </c>
      <c r="U621" s="8">
        <f t="shared" si="68"/>
        <v>19912.584000000003</v>
      </c>
      <c r="V621" s="8">
        <f t="shared" si="69"/>
        <v>26412936.421333339</v>
      </c>
    </row>
    <row r="622" spans="1:22" x14ac:dyDescent="0.4">
      <c r="A622" s="30">
        <v>2016</v>
      </c>
      <c r="B622" s="30" t="s">
        <v>19</v>
      </c>
      <c r="D622" s="22" t="s">
        <v>79</v>
      </c>
      <c r="E622" s="1" t="s">
        <v>44</v>
      </c>
      <c r="F622" s="1" t="s">
        <v>20</v>
      </c>
      <c r="G622" s="28" t="s">
        <v>84</v>
      </c>
      <c r="H622" s="24">
        <v>57983</v>
      </c>
      <c r="I622" s="1">
        <v>115</v>
      </c>
      <c r="J622" s="17">
        <v>83</v>
      </c>
      <c r="K622" s="24">
        <f t="shared" si="63"/>
        <v>698.59036144578317</v>
      </c>
      <c r="L622" s="18">
        <v>36.200000000000003</v>
      </c>
      <c r="M622" s="18">
        <v>4.47</v>
      </c>
      <c r="N622" s="18">
        <v>30</v>
      </c>
      <c r="O622" s="19">
        <v>0.56220000000000003</v>
      </c>
      <c r="Q622" s="21">
        <f t="shared" si="64"/>
        <v>392.74750120481929</v>
      </c>
      <c r="R622" s="7">
        <f t="shared" si="65"/>
        <v>2098984.6</v>
      </c>
      <c r="S622" s="8">
        <f t="shared" si="66"/>
        <v>259184.00999999998</v>
      </c>
      <c r="T622" s="8">
        <f t="shared" si="67"/>
        <v>1739490</v>
      </c>
      <c r="U622" s="8">
        <f t="shared" si="68"/>
        <v>32598.042600000001</v>
      </c>
      <c r="V622" s="8">
        <f t="shared" si="69"/>
        <v>22772678.362359036</v>
      </c>
    </row>
    <row r="623" spans="1:22" x14ac:dyDescent="0.4">
      <c r="A623" s="22">
        <v>2016</v>
      </c>
      <c r="B623" s="22" t="s">
        <v>41</v>
      </c>
      <c r="D623" s="22" t="s">
        <v>78</v>
      </c>
      <c r="E623" s="1" t="s">
        <v>66</v>
      </c>
      <c r="F623" s="1" t="s">
        <v>70</v>
      </c>
      <c r="G623" s="28" t="s">
        <v>82</v>
      </c>
      <c r="H623" s="24">
        <v>84616</v>
      </c>
      <c r="I623" s="1">
        <v>170</v>
      </c>
      <c r="J623" s="17">
        <v>80</v>
      </c>
      <c r="K623" s="24">
        <f t="shared" si="63"/>
        <v>1057.7</v>
      </c>
      <c r="L623" s="18">
        <v>36.229999999999997</v>
      </c>
      <c r="M623" s="18">
        <v>5.15</v>
      </c>
      <c r="N623" s="18">
        <v>33.18</v>
      </c>
      <c r="O623" s="19">
        <v>0.53749999999999998</v>
      </c>
      <c r="Q623" s="21">
        <f t="shared" si="64"/>
        <v>568.51374999999996</v>
      </c>
      <c r="R623" s="7">
        <f t="shared" si="65"/>
        <v>3065637.6799999997</v>
      </c>
      <c r="S623" s="8">
        <f t="shared" si="66"/>
        <v>435772.4</v>
      </c>
      <c r="T623" s="8">
        <f t="shared" si="67"/>
        <v>2807558.88</v>
      </c>
      <c r="U623" s="8">
        <f t="shared" si="68"/>
        <v>45481.1</v>
      </c>
      <c r="V623" s="8">
        <f t="shared" si="69"/>
        <v>48105359.469999999</v>
      </c>
    </row>
    <row r="624" spans="1:22" x14ac:dyDescent="0.4">
      <c r="A624" s="22">
        <v>2016</v>
      </c>
      <c r="B624" s="22" t="s">
        <v>19</v>
      </c>
      <c r="D624" s="22" t="s">
        <v>79</v>
      </c>
      <c r="E624" s="1" t="s">
        <v>44</v>
      </c>
      <c r="F624" s="1" t="s">
        <v>46</v>
      </c>
      <c r="G624" s="28" t="s">
        <v>82</v>
      </c>
      <c r="H624" s="24">
        <v>43295</v>
      </c>
      <c r="I624" s="1">
        <v>88</v>
      </c>
      <c r="J624" s="17">
        <v>80</v>
      </c>
      <c r="K624" s="24">
        <f t="shared" si="63"/>
        <v>541.1875</v>
      </c>
      <c r="L624" s="18">
        <v>34.700000000000003</v>
      </c>
      <c r="M624" s="18">
        <v>4.71</v>
      </c>
      <c r="N624" s="18">
        <v>29.64</v>
      </c>
      <c r="O624" s="19">
        <v>0.54692200000000002</v>
      </c>
      <c r="Q624" s="21">
        <f t="shared" si="64"/>
        <v>295.98734987500001</v>
      </c>
      <c r="R624" s="7">
        <f t="shared" si="65"/>
        <v>1502336.5000000002</v>
      </c>
      <c r="S624" s="8">
        <f t="shared" si="66"/>
        <v>203919.45</v>
      </c>
      <c r="T624" s="8">
        <f t="shared" si="67"/>
        <v>1283263.8</v>
      </c>
      <c r="U624" s="8">
        <f t="shared" si="68"/>
        <v>23678.987990000001</v>
      </c>
      <c r="V624" s="8">
        <f t="shared" si="69"/>
        <v>12814772.312838126</v>
      </c>
    </row>
    <row r="625" spans="1:22" x14ac:dyDescent="0.4">
      <c r="A625" s="22">
        <v>2016</v>
      </c>
      <c r="B625" s="22" t="s">
        <v>41</v>
      </c>
      <c r="D625" s="22" t="s">
        <v>78</v>
      </c>
      <c r="E625" s="1" t="s">
        <v>66</v>
      </c>
      <c r="F625" s="1" t="s">
        <v>70</v>
      </c>
      <c r="G625" s="28" t="s">
        <v>82</v>
      </c>
      <c r="H625" s="24">
        <v>24691</v>
      </c>
      <c r="I625" s="1">
        <v>51</v>
      </c>
      <c r="J625" s="17">
        <v>30</v>
      </c>
      <c r="K625" s="24">
        <f t="shared" si="63"/>
        <v>823.0333333333333</v>
      </c>
      <c r="L625" s="18">
        <v>35.15</v>
      </c>
      <c r="M625" s="18">
        <v>5.22</v>
      </c>
      <c r="N625" s="18">
        <v>33.75</v>
      </c>
      <c r="O625" s="19">
        <v>0.51200000000000001</v>
      </c>
      <c r="Q625" s="21">
        <f t="shared" si="64"/>
        <v>421.39306666666664</v>
      </c>
      <c r="R625" s="7">
        <f t="shared" si="65"/>
        <v>867888.64999999991</v>
      </c>
      <c r="S625" s="8">
        <f t="shared" si="66"/>
        <v>128887.01999999999</v>
      </c>
      <c r="T625" s="8">
        <f t="shared" si="67"/>
        <v>833321.25</v>
      </c>
      <c r="U625" s="8">
        <f t="shared" si="68"/>
        <v>12641.791999999999</v>
      </c>
      <c r="V625" s="8">
        <f t="shared" si="69"/>
        <v>10404616.209066667</v>
      </c>
    </row>
    <row r="626" spans="1:22" x14ac:dyDescent="0.4">
      <c r="A626" s="22">
        <v>2016</v>
      </c>
      <c r="B626" s="22" t="s">
        <v>41</v>
      </c>
      <c r="D626" s="22" t="s">
        <v>78</v>
      </c>
      <c r="E626" s="1" t="s">
        <v>66</v>
      </c>
      <c r="F626" s="1" t="s">
        <v>70</v>
      </c>
      <c r="G626" s="28" t="s">
        <v>82</v>
      </c>
      <c r="H626" s="24">
        <v>17173</v>
      </c>
      <c r="I626" s="1">
        <v>35</v>
      </c>
      <c r="J626" s="17">
        <v>40</v>
      </c>
      <c r="K626" s="24">
        <f t="shared" si="63"/>
        <v>429.32499999999999</v>
      </c>
      <c r="L626" s="18">
        <v>33.090000000000003</v>
      </c>
      <c r="M626" s="18">
        <v>5.17</v>
      </c>
      <c r="N626" s="18">
        <v>32.130000000000003</v>
      </c>
      <c r="O626" s="19">
        <v>0.49326999999999999</v>
      </c>
      <c r="Q626" s="21">
        <f t="shared" si="64"/>
        <v>211.77314274999998</v>
      </c>
      <c r="R626" s="7">
        <f t="shared" si="65"/>
        <v>568254.57000000007</v>
      </c>
      <c r="S626" s="8">
        <f t="shared" si="66"/>
        <v>88784.41</v>
      </c>
      <c r="T626" s="8">
        <f t="shared" si="67"/>
        <v>551768.49</v>
      </c>
      <c r="U626" s="8">
        <f t="shared" si="68"/>
        <v>8470.9257099999995</v>
      </c>
      <c r="V626" s="8">
        <f t="shared" si="69"/>
        <v>3636780.1804457498</v>
      </c>
    </row>
    <row r="627" spans="1:22" x14ac:dyDescent="0.4">
      <c r="A627" s="30">
        <v>2016</v>
      </c>
      <c r="B627" s="30" t="s">
        <v>19</v>
      </c>
      <c r="D627" s="22" t="s">
        <v>79</v>
      </c>
      <c r="E627" s="1" t="s">
        <v>44</v>
      </c>
      <c r="F627" s="1" t="s">
        <v>20</v>
      </c>
      <c r="G627" s="28" t="s">
        <v>74</v>
      </c>
      <c r="H627" s="24">
        <v>6953</v>
      </c>
      <c r="I627" s="1">
        <v>13</v>
      </c>
      <c r="J627" s="17">
        <v>11</v>
      </c>
      <c r="K627" s="24">
        <f t="shared" si="63"/>
        <v>632.09090909090912</v>
      </c>
      <c r="L627" s="18">
        <v>35</v>
      </c>
      <c r="M627" s="18">
        <v>4.9000000000000004</v>
      </c>
      <c r="N627" s="18">
        <v>28.2</v>
      </c>
      <c r="O627" s="19">
        <v>0.53590000000000004</v>
      </c>
      <c r="Q627" s="21">
        <f t="shared" si="64"/>
        <v>338.73751818181819</v>
      </c>
      <c r="R627" s="7">
        <f t="shared" si="65"/>
        <v>243355</v>
      </c>
      <c r="S627" s="8">
        <f t="shared" si="66"/>
        <v>34069.700000000004</v>
      </c>
      <c r="T627" s="8">
        <f t="shared" si="67"/>
        <v>196074.6</v>
      </c>
      <c r="U627" s="8">
        <f t="shared" si="68"/>
        <v>3726.1127000000001</v>
      </c>
      <c r="V627" s="8">
        <f t="shared" si="69"/>
        <v>2355241.9639181821</v>
      </c>
    </row>
    <row r="628" spans="1:22" x14ac:dyDescent="0.4">
      <c r="A628" s="22">
        <v>2016</v>
      </c>
      <c r="B628" s="22" t="s">
        <v>41</v>
      </c>
      <c r="D628" s="22" t="s">
        <v>79</v>
      </c>
      <c r="E628" s="1" t="s">
        <v>44</v>
      </c>
      <c r="F628" s="1" t="s">
        <v>23</v>
      </c>
      <c r="G628" s="28" t="s">
        <v>74</v>
      </c>
      <c r="H628" s="24">
        <v>148994</v>
      </c>
      <c r="I628" s="1">
        <v>302</v>
      </c>
      <c r="J628" s="17">
        <v>100</v>
      </c>
      <c r="K628" s="24">
        <f t="shared" si="63"/>
        <v>1489.94</v>
      </c>
      <c r="L628" s="18">
        <v>36.5</v>
      </c>
      <c r="M628" s="18">
        <v>3.65</v>
      </c>
      <c r="N628" s="18">
        <v>31.9</v>
      </c>
      <c r="O628" s="19">
        <v>0.55030000000000001</v>
      </c>
      <c r="Q628" s="21">
        <f t="shared" si="64"/>
        <v>819.91398199999992</v>
      </c>
      <c r="R628" s="7">
        <f t="shared" si="65"/>
        <v>5438281</v>
      </c>
      <c r="S628" s="8">
        <f t="shared" si="66"/>
        <v>543828.1</v>
      </c>
      <c r="T628" s="8">
        <f t="shared" si="67"/>
        <v>4752908.5999999996</v>
      </c>
      <c r="U628" s="8">
        <f t="shared" si="68"/>
        <v>81991.398199999996</v>
      </c>
      <c r="V628" s="8">
        <f t="shared" si="69"/>
        <v>122162263.834108</v>
      </c>
    </row>
    <row r="629" spans="1:22" x14ac:dyDescent="0.4">
      <c r="A629" s="22">
        <v>2016</v>
      </c>
      <c r="B629" s="22" t="s">
        <v>19</v>
      </c>
      <c r="D629" s="22" t="s">
        <v>79</v>
      </c>
      <c r="E629" s="1" t="s">
        <v>44</v>
      </c>
      <c r="F629" s="1" t="s">
        <v>20</v>
      </c>
      <c r="G629" s="28" t="s">
        <v>74</v>
      </c>
      <c r="H629" s="24">
        <v>65359</v>
      </c>
      <c r="I629" s="1">
        <v>132</v>
      </c>
      <c r="J629" s="17">
        <v>104</v>
      </c>
      <c r="K629" s="24">
        <f t="shared" si="63"/>
        <v>628.45192307692309</v>
      </c>
      <c r="L629" s="18">
        <v>34.5</v>
      </c>
      <c r="M629" s="18">
        <v>4.3600000000000003</v>
      </c>
      <c r="N629" s="18">
        <v>28.4</v>
      </c>
      <c r="O629" s="19">
        <v>0.53749999999999998</v>
      </c>
      <c r="Q629" s="21">
        <f t="shared" si="64"/>
        <v>337.79290865384615</v>
      </c>
      <c r="R629" s="7">
        <f t="shared" si="65"/>
        <v>2254885.5</v>
      </c>
      <c r="S629" s="8">
        <f t="shared" si="66"/>
        <v>284965.24000000005</v>
      </c>
      <c r="T629" s="8">
        <f t="shared" si="67"/>
        <v>1856195.5999999999</v>
      </c>
      <c r="U629" s="8">
        <f t="shared" si="68"/>
        <v>35130.462500000001</v>
      </c>
      <c r="V629" s="8">
        <f t="shared" si="69"/>
        <v>22077806.71670673</v>
      </c>
    </row>
    <row r="630" spans="1:22" x14ac:dyDescent="0.4">
      <c r="A630" s="30">
        <v>2016</v>
      </c>
      <c r="B630" s="30" t="s">
        <v>41</v>
      </c>
      <c r="C630" s="23">
        <v>3.3</v>
      </c>
      <c r="D630" s="22" t="s">
        <v>79</v>
      </c>
      <c r="E630" s="1" t="s">
        <v>44</v>
      </c>
      <c r="F630" s="1" t="s">
        <v>23</v>
      </c>
      <c r="G630" s="28" t="s">
        <v>74</v>
      </c>
      <c r="H630" s="24">
        <v>173836</v>
      </c>
      <c r="I630" s="1">
        <v>364</v>
      </c>
      <c r="J630" s="17">
        <v>120</v>
      </c>
      <c r="K630" s="24">
        <f t="shared" si="63"/>
        <v>1448.6333333333334</v>
      </c>
      <c r="L630" s="18">
        <v>35.9</v>
      </c>
      <c r="M630" s="18">
        <v>3.4</v>
      </c>
      <c r="N630" s="18">
        <v>28.1</v>
      </c>
      <c r="O630" s="19">
        <v>0.50390000000000001</v>
      </c>
      <c r="Q630" s="21">
        <f t="shared" si="64"/>
        <v>729.96633666666662</v>
      </c>
      <c r="R630" s="7">
        <f t="shared" si="65"/>
        <v>6240712.3999999994</v>
      </c>
      <c r="S630" s="8">
        <f t="shared" si="66"/>
        <v>591042.4</v>
      </c>
      <c r="T630" s="8">
        <f t="shared" si="67"/>
        <v>4884791.6000000006</v>
      </c>
      <c r="U630" s="8">
        <f t="shared" si="68"/>
        <v>87595.960399999996</v>
      </c>
      <c r="V630" s="8">
        <f t="shared" si="69"/>
        <v>126894428.10078666</v>
      </c>
    </row>
    <row r="631" spans="1:22" x14ac:dyDescent="0.4">
      <c r="A631" s="22">
        <v>2016</v>
      </c>
      <c r="B631" s="22" t="s">
        <v>41</v>
      </c>
      <c r="C631" s="23">
        <v>2.2999999999999998</v>
      </c>
      <c r="D631" s="22" t="s">
        <v>79</v>
      </c>
      <c r="E631" s="1" t="s">
        <v>44</v>
      </c>
      <c r="F631" s="1" t="s">
        <v>23</v>
      </c>
      <c r="G631" s="28" t="s">
        <v>74</v>
      </c>
      <c r="H631" s="24">
        <v>185831</v>
      </c>
      <c r="I631" s="1">
        <v>392</v>
      </c>
      <c r="J631" s="17">
        <v>130</v>
      </c>
      <c r="K631" s="24">
        <f t="shared" si="63"/>
        <v>1429.4692307692308</v>
      </c>
      <c r="L631" s="18">
        <v>36.299999999999997</v>
      </c>
      <c r="M631" s="18">
        <v>4.3099999999999996</v>
      </c>
      <c r="N631" s="18">
        <v>29.2</v>
      </c>
      <c r="O631" s="19">
        <v>0.56069999999999998</v>
      </c>
      <c r="Q631" s="21">
        <f t="shared" si="64"/>
        <v>801.50339769230766</v>
      </c>
      <c r="R631" s="7">
        <f t="shared" si="65"/>
        <v>6745665.2999999998</v>
      </c>
      <c r="S631" s="8">
        <f t="shared" si="66"/>
        <v>800931.60999999987</v>
      </c>
      <c r="T631" s="8">
        <f t="shared" si="67"/>
        <v>5426265.2000000002</v>
      </c>
      <c r="U631" s="8">
        <f t="shared" si="68"/>
        <v>104195.4417</v>
      </c>
      <c r="V631" s="8">
        <f t="shared" si="69"/>
        <v>148944177.89655924</v>
      </c>
    </row>
    <row r="632" spans="1:22" x14ac:dyDescent="0.4">
      <c r="A632" s="30">
        <v>2016</v>
      </c>
      <c r="B632" s="30" t="s">
        <v>41</v>
      </c>
      <c r="C632" s="23">
        <v>3.75</v>
      </c>
      <c r="D632" s="22" t="s">
        <v>79</v>
      </c>
      <c r="E632" s="1" t="s">
        <v>44</v>
      </c>
      <c r="F632" s="1" t="s">
        <v>23</v>
      </c>
      <c r="G632" s="28" t="s">
        <v>74</v>
      </c>
      <c r="H632" s="24">
        <v>156186</v>
      </c>
      <c r="I632" s="1">
        <v>329</v>
      </c>
      <c r="J632" s="17">
        <v>120</v>
      </c>
      <c r="K632" s="24">
        <f t="shared" si="63"/>
        <v>1301.55</v>
      </c>
      <c r="L632" s="18">
        <v>35.5</v>
      </c>
      <c r="M632" s="18">
        <v>3.51</v>
      </c>
      <c r="N632" s="18">
        <v>27.8</v>
      </c>
      <c r="O632" s="19">
        <v>0.53</v>
      </c>
      <c r="Q632" s="21">
        <f t="shared" si="64"/>
        <v>689.82150000000001</v>
      </c>
      <c r="R632" s="7">
        <f t="shared" si="65"/>
        <v>5544603</v>
      </c>
      <c r="S632" s="8">
        <f t="shared" si="66"/>
        <v>548212.86</v>
      </c>
      <c r="T632" s="8">
        <f t="shared" si="67"/>
        <v>4341970.8</v>
      </c>
      <c r="U632" s="8">
        <f t="shared" si="68"/>
        <v>82778.58</v>
      </c>
      <c r="V632" s="8">
        <f t="shared" si="69"/>
        <v>107740460.79899999</v>
      </c>
    </row>
    <row r="633" spans="1:22" x14ac:dyDescent="0.4">
      <c r="A633" s="22">
        <v>2016</v>
      </c>
      <c r="B633" s="22" t="s">
        <v>19</v>
      </c>
      <c r="D633" s="22" t="s">
        <v>79</v>
      </c>
      <c r="E633" s="1" t="s">
        <v>44</v>
      </c>
      <c r="F633" s="1" t="s">
        <v>20</v>
      </c>
      <c r="G633" s="28" t="s">
        <v>74</v>
      </c>
      <c r="H633" s="24">
        <v>12946</v>
      </c>
      <c r="I633" s="1">
        <v>25</v>
      </c>
      <c r="J633" s="17">
        <v>22.5</v>
      </c>
      <c r="K633" s="24">
        <f t="shared" si="63"/>
        <v>575.37777777777774</v>
      </c>
      <c r="L633" s="18">
        <v>33.6</v>
      </c>
      <c r="M633" s="18">
        <v>4.74</v>
      </c>
      <c r="N633" s="18">
        <v>28.7</v>
      </c>
      <c r="O633" s="19">
        <v>0.505</v>
      </c>
      <c r="Q633" s="21">
        <f t="shared" si="64"/>
        <v>290.56577777777778</v>
      </c>
      <c r="R633" s="7">
        <f t="shared" si="65"/>
        <v>434985.60000000003</v>
      </c>
      <c r="S633" s="8">
        <f t="shared" si="66"/>
        <v>61364.04</v>
      </c>
      <c r="T633" s="8">
        <f t="shared" si="67"/>
        <v>371550.2</v>
      </c>
      <c r="U633" s="8">
        <f t="shared" si="68"/>
        <v>6537.7300000000005</v>
      </c>
      <c r="V633" s="8">
        <f t="shared" si="69"/>
        <v>3761664.5591111113</v>
      </c>
    </row>
    <row r="634" spans="1:22" x14ac:dyDescent="0.4">
      <c r="A634" s="22">
        <v>2016</v>
      </c>
      <c r="B634" s="22" t="s">
        <v>19</v>
      </c>
      <c r="D634" s="22" t="s">
        <v>79</v>
      </c>
      <c r="E634" s="1" t="s">
        <v>44</v>
      </c>
      <c r="F634" s="1" t="s">
        <v>46</v>
      </c>
      <c r="G634" s="28" t="s">
        <v>82</v>
      </c>
      <c r="H634" s="24">
        <v>23642</v>
      </c>
      <c r="I634" s="1">
        <v>50</v>
      </c>
      <c r="J634" s="17">
        <v>50</v>
      </c>
      <c r="K634" s="24">
        <f t="shared" si="63"/>
        <v>472.84</v>
      </c>
      <c r="L634" s="18">
        <v>35.42</v>
      </c>
      <c r="M634" s="18">
        <v>4.62</v>
      </c>
      <c r="N634" s="18">
        <v>30.24</v>
      </c>
      <c r="O634" s="19">
        <v>0.55800000000000005</v>
      </c>
      <c r="Q634" s="21">
        <f t="shared" si="64"/>
        <v>263.84472</v>
      </c>
      <c r="R634" s="7">
        <f t="shared" si="65"/>
        <v>837399.64</v>
      </c>
      <c r="S634" s="8">
        <f t="shared" si="66"/>
        <v>109226.04000000001</v>
      </c>
      <c r="T634" s="8">
        <f t="shared" si="67"/>
        <v>714934.08</v>
      </c>
      <c r="U634" s="8">
        <f t="shared" si="68"/>
        <v>13192.236000000001</v>
      </c>
      <c r="V634" s="8">
        <f t="shared" si="69"/>
        <v>6237816.8702400001</v>
      </c>
    </row>
    <row r="635" spans="1:22" x14ac:dyDescent="0.4">
      <c r="A635" s="22">
        <v>2016</v>
      </c>
      <c r="B635" s="22" t="s">
        <v>41</v>
      </c>
      <c r="C635" s="23">
        <v>2.5</v>
      </c>
      <c r="D635" s="22" t="s">
        <v>79</v>
      </c>
      <c r="E635" s="1" t="s">
        <v>44</v>
      </c>
      <c r="F635" s="1" t="s">
        <v>20</v>
      </c>
      <c r="G635" s="28" t="s">
        <v>83</v>
      </c>
      <c r="H635" s="24">
        <v>121376</v>
      </c>
      <c r="I635" s="1">
        <v>246</v>
      </c>
      <c r="J635" s="17">
        <v>91</v>
      </c>
      <c r="K635" s="24">
        <f t="shared" si="63"/>
        <v>1333.8021978021977</v>
      </c>
      <c r="L635" s="18">
        <v>36</v>
      </c>
      <c r="M635" s="18">
        <v>3.8</v>
      </c>
      <c r="N635" s="18">
        <v>32.299999999999997</v>
      </c>
      <c r="O635" s="19">
        <v>0.55920000000000003</v>
      </c>
      <c r="Q635" s="21">
        <f t="shared" si="64"/>
        <v>745.86218901098903</v>
      </c>
      <c r="R635" s="7">
        <f t="shared" si="65"/>
        <v>4369536</v>
      </c>
      <c r="S635" s="8">
        <f t="shared" si="66"/>
        <v>461228.79999999999</v>
      </c>
      <c r="T635" s="8">
        <f t="shared" si="67"/>
        <v>3920444.8</v>
      </c>
      <c r="U635" s="8">
        <f t="shared" si="68"/>
        <v>67873.459199999998</v>
      </c>
      <c r="V635" s="8">
        <f t="shared" si="69"/>
        <v>90529769.053397804</v>
      </c>
    </row>
    <row r="636" spans="1:22" x14ac:dyDescent="0.4">
      <c r="A636" s="30">
        <v>2016</v>
      </c>
      <c r="B636" s="30" t="s">
        <v>19</v>
      </c>
      <c r="D636" s="22" t="s">
        <v>79</v>
      </c>
      <c r="E636" s="1" t="s">
        <v>44</v>
      </c>
      <c r="F636" s="1" t="s">
        <v>20</v>
      </c>
      <c r="G636" s="28" t="s">
        <v>74</v>
      </c>
      <c r="H636" s="24">
        <v>42054</v>
      </c>
      <c r="I636" s="1">
        <v>87</v>
      </c>
      <c r="J636" s="17">
        <v>78</v>
      </c>
      <c r="K636" s="24">
        <f t="shared" si="63"/>
        <v>539.15384615384619</v>
      </c>
      <c r="L636" s="18">
        <v>34</v>
      </c>
      <c r="M636" s="18">
        <v>4.9000000000000004</v>
      </c>
      <c r="N636" s="18">
        <v>28</v>
      </c>
      <c r="O636" s="19">
        <v>0.51910000000000001</v>
      </c>
      <c r="Q636" s="21">
        <f t="shared" si="64"/>
        <v>279.87476153846154</v>
      </c>
      <c r="R636" s="7">
        <f t="shared" si="65"/>
        <v>1429836</v>
      </c>
      <c r="S636" s="8">
        <f t="shared" si="66"/>
        <v>206064.6</v>
      </c>
      <c r="T636" s="8">
        <f t="shared" si="67"/>
        <v>1177512</v>
      </c>
      <c r="U636" s="8">
        <f t="shared" si="68"/>
        <v>21830.231400000001</v>
      </c>
      <c r="V636" s="8">
        <f t="shared" si="69"/>
        <v>11769853.221738461</v>
      </c>
    </row>
    <row r="637" spans="1:22" x14ac:dyDescent="0.4">
      <c r="A637" s="22">
        <v>2016</v>
      </c>
      <c r="B637" s="22" t="s">
        <v>41</v>
      </c>
      <c r="C637" s="23">
        <v>3</v>
      </c>
      <c r="D637" s="22" t="s">
        <v>79</v>
      </c>
      <c r="E637" s="1" t="s">
        <v>44</v>
      </c>
      <c r="F637" s="1" t="s">
        <v>23</v>
      </c>
      <c r="G637" s="28" t="s">
        <v>74</v>
      </c>
      <c r="H637" s="24">
        <v>155169</v>
      </c>
      <c r="I637" s="1">
        <v>333</v>
      </c>
      <c r="J637" s="17">
        <v>120</v>
      </c>
      <c r="K637" s="24">
        <f t="shared" si="63"/>
        <v>1293.075</v>
      </c>
      <c r="L637" s="18">
        <v>35</v>
      </c>
      <c r="M637" s="18">
        <v>3.67</v>
      </c>
      <c r="N637" s="18">
        <v>27.1</v>
      </c>
      <c r="O637" s="19">
        <v>0.53280000000000005</v>
      </c>
      <c r="Q637" s="21">
        <f t="shared" si="64"/>
        <v>688.95036000000016</v>
      </c>
      <c r="R637" s="7">
        <f t="shared" si="65"/>
        <v>5430915</v>
      </c>
      <c r="S637" s="8">
        <f t="shared" si="66"/>
        <v>569470.23</v>
      </c>
      <c r="T637" s="8">
        <f t="shared" si="67"/>
        <v>4205079.9000000004</v>
      </c>
      <c r="U637" s="8">
        <f t="shared" si="68"/>
        <v>82674.043200000015</v>
      </c>
      <c r="V637" s="8">
        <f t="shared" si="69"/>
        <v>106903738.41084002</v>
      </c>
    </row>
    <row r="638" spans="1:22" x14ac:dyDescent="0.4">
      <c r="A638" s="22">
        <v>2016</v>
      </c>
      <c r="B638" s="22" t="s">
        <v>21</v>
      </c>
      <c r="C638" s="23">
        <v>3</v>
      </c>
      <c r="D638" s="22" t="s">
        <v>79</v>
      </c>
      <c r="E638" s="1" t="s">
        <v>44</v>
      </c>
      <c r="F638" s="1" t="s">
        <v>23</v>
      </c>
      <c r="G638" s="28" t="s">
        <v>74</v>
      </c>
      <c r="H638" s="24">
        <v>41432</v>
      </c>
      <c r="I638" s="1">
        <v>86</v>
      </c>
      <c r="J638" s="17">
        <v>34</v>
      </c>
      <c r="K638" s="24">
        <f t="shared" si="63"/>
        <v>1218.5882352941176</v>
      </c>
      <c r="L638" s="18">
        <v>36.200000000000003</v>
      </c>
      <c r="M638" s="18">
        <v>4.1100000000000003</v>
      </c>
      <c r="N638" s="18">
        <v>27.6</v>
      </c>
      <c r="O638" s="19">
        <v>0.5444</v>
      </c>
      <c r="Q638" s="21">
        <f t="shared" si="64"/>
        <v>663.39943529411767</v>
      </c>
      <c r="R638" s="7">
        <f t="shared" si="65"/>
        <v>1499838.4000000001</v>
      </c>
      <c r="S638" s="8">
        <f t="shared" si="66"/>
        <v>170285.52000000002</v>
      </c>
      <c r="T638" s="8">
        <f t="shared" si="67"/>
        <v>1143523.2</v>
      </c>
      <c r="U638" s="8">
        <f t="shared" si="68"/>
        <v>22555.5808</v>
      </c>
      <c r="V638" s="8">
        <f t="shared" si="69"/>
        <v>27485965.403105885</v>
      </c>
    </row>
    <row r="639" spans="1:22" x14ac:dyDescent="0.4">
      <c r="A639" s="22">
        <v>2016</v>
      </c>
      <c r="B639" s="22" t="s">
        <v>21</v>
      </c>
      <c r="D639" s="22" t="s">
        <v>79</v>
      </c>
      <c r="E639" s="1" t="s">
        <v>44</v>
      </c>
      <c r="F639" s="1" t="s">
        <v>23</v>
      </c>
      <c r="G639" s="28" t="s">
        <v>74</v>
      </c>
      <c r="H639" s="24">
        <v>20631</v>
      </c>
      <c r="I639" s="1">
        <v>43</v>
      </c>
      <c r="J639" s="17">
        <v>20</v>
      </c>
      <c r="K639" s="24">
        <f t="shared" si="63"/>
        <v>1031.55</v>
      </c>
      <c r="L639" s="18">
        <v>34.4</v>
      </c>
      <c r="M639" s="18">
        <v>3.81</v>
      </c>
      <c r="N639" s="18">
        <v>26.8</v>
      </c>
      <c r="O639" s="19">
        <v>0.52139999999999997</v>
      </c>
      <c r="Q639" s="21">
        <f t="shared" si="64"/>
        <v>537.85016999999993</v>
      </c>
      <c r="R639" s="7">
        <f t="shared" si="65"/>
        <v>709706.4</v>
      </c>
      <c r="S639" s="8">
        <f t="shared" si="66"/>
        <v>78604.11</v>
      </c>
      <c r="T639" s="8">
        <f t="shared" si="67"/>
        <v>552910.80000000005</v>
      </c>
      <c r="U639" s="8">
        <f t="shared" si="68"/>
        <v>10757.0034</v>
      </c>
      <c r="V639" s="8">
        <f t="shared" si="69"/>
        <v>11096386.857269999</v>
      </c>
    </row>
    <row r="640" spans="1:22" x14ac:dyDescent="0.4">
      <c r="A640" s="22">
        <v>2016</v>
      </c>
      <c r="B640" s="22" t="s">
        <v>49</v>
      </c>
      <c r="C640" s="23">
        <v>1.25</v>
      </c>
      <c r="D640" s="22" t="s">
        <v>79</v>
      </c>
      <c r="E640" s="1" t="s">
        <v>44</v>
      </c>
      <c r="F640" s="1" t="s">
        <v>23</v>
      </c>
      <c r="G640" s="28" t="s">
        <v>74</v>
      </c>
      <c r="H640" s="24">
        <v>113657</v>
      </c>
      <c r="I640" s="1">
        <v>226</v>
      </c>
      <c r="J640" s="17">
        <v>120</v>
      </c>
      <c r="K640" s="24">
        <f t="shared" si="63"/>
        <v>947.14166666666665</v>
      </c>
      <c r="L640" s="18">
        <v>36</v>
      </c>
      <c r="M640" s="18">
        <v>4.18</v>
      </c>
      <c r="N640" s="18">
        <v>28.3</v>
      </c>
      <c r="O640" s="19">
        <v>0.5494</v>
      </c>
      <c r="Q640" s="21">
        <f t="shared" si="64"/>
        <v>520.3596316666667</v>
      </c>
      <c r="R640" s="7">
        <f t="shared" si="65"/>
        <v>4091652</v>
      </c>
      <c r="S640" s="8">
        <f t="shared" si="66"/>
        <v>475086.25999999995</v>
      </c>
      <c r="T640" s="8">
        <f t="shared" si="67"/>
        <v>3216493.1</v>
      </c>
      <c r="U640" s="8">
        <f t="shared" si="68"/>
        <v>62443.1558</v>
      </c>
      <c r="V640" s="8">
        <f t="shared" si="69"/>
        <v>59142514.656338334</v>
      </c>
    </row>
    <row r="641" spans="1:22" x14ac:dyDescent="0.4">
      <c r="A641" s="30">
        <v>2016</v>
      </c>
      <c r="B641" s="30" t="s">
        <v>19</v>
      </c>
      <c r="D641" s="22" t="s">
        <v>79</v>
      </c>
      <c r="E641" s="1" t="s">
        <v>44</v>
      </c>
      <c r="F641" s="1" t="s">
        <v>20</v>
      </c>
      <c r="G641" s="28" t="s">
        <v>74</v>
      </c>
      <c r="H641" s="24">
        <v>19435</v>
      </c>
      <c r="I641" s="1">
        <v>39</v>
      </c>
      <c r="J641" s="17">
        <v>38</v>
      </c>
      <c r="K641" s="24">
        <f t="shared" si="63"/>
        <v>511.44736842105266</v>
      </c>
      <c r="L641" s="18">
        <v>33.9</v>
      </c>
      <c r="M641" s="18">
        <v>4.8099999999999996</v>
      </c>
      <c r="N641" s="18">
        <v>27.3</v>
      </c>
      <c r="O641" s="19">
        <v>0.52280000000000004</v>
      </c>
      <c r="Q641" s="21">
        <f t="shared" si="64"/>
        <v>267.3846842105263</v>
      </c>
      <c r="R641" s="7">
        <f t="shared" si="65"/>
        <v>658846.5</v>
      </c>
      <c r="S641" s="8">
        <f t="shared" si="66"/>
        <v>93482.349999999991</v>
      </c>
      <c r="T641" s="8">
        <f t="shared" si="67"/>
        <v>530575.5</v>
      </c>
      <c r="U641" s="8">
        <f t="shared" si="68"/>
        <v>10160.618</v>
      </c>
      <c r="V641" s="8">
        <f t="shared" si="69"/>
        <v>5196621.3376315786</v>
      </c>
    </row>
    <row r="642" spans="1:22" x14ac:dyDescent="0.4">
      <c r="A642" s="22">
        <v>2016</v>
      </c>
      <c r="B642" s="22" t="s">
        <v>41</v>
      </c>
      <c r="C642" s="23">
        <v>2</v>
      </c>
      <c r="D642" s="22" t="s">
        <v>79</v>
      </c>
      <c r="E642" s="1" t="s">
        <v>44</v>
      </c>
      <c r="F642" s="1" t="s">
        <v>23</v>
      </c>
      <c r="G642" s="28" t="s">
        <v>74</v>
      </c>
      <c r="H642" s="24">
        <v>94702</v>
      </c>
      <c r="I642" s="1">
        <v>191</v>
      </c>
      <c r="J642" s="17">
        <v>105</v>
      </c>
      <c r="K642" s="24">
        <f t="shared" si="63"/>
        <v>901.9238095238095</v>
      </c>
      <c r="L642" s="18">
        <v>36</v>
      </c>
      <c r="M642" s="18">
        <v>4.97</v>
      </c>
      <c r="N642" s="18">
        <v>31.2</v>
      </c>
      <c r="O642" s="19">
        <v>0.5474</v>
      </c>
      <c r="Q642" s="21">
        <f t="shared" si="64"/>
        <v>493.71309333333329</v>
      </c>
      <c r="R642" s="7">
        <f t="shared" si="65"/>
        <v>3409272</v>
      </c>
      <c r="S642" s="8">
        <f t="shared" si="66"/>
        <v>470668.94</v>
      </c>
      <c r="T642" s="8">
        <f t="shared" si="67"/>
        <v>2954702.4</v>
      </c>
      <c r="U642" s="8">
        <f t="shared" si="68"/>
        <v>51839.874799999998</v>
      </c>
      <c r="V642" s="8">
        <f t="shared" si="69"/>
        <v>46755617.36485333</v>
      </c>
    </row>
    <row r="643" spans="1:22" x14ac:dyDescent="0.4">
      <c r="A643" s="30">
        <v>2016</v>
      </c>
      <c r="B643" s="30" t="s">
        <v>119</v>
      </c>
      <c r="D643" s="22" t="s">
        <v>79</v>
      </c>
      <c r="E643" s="1" t="s">
        <v>44</v>
      </c>
      <c r="F643" s="1" t="s">
        <v>20</v>
      </c>
      <c r="G643" s="28" t="s">
        <v>83</v>
      </c>
      <c r="H643" s="24">
        <v>309395</v>
      </c>
      <c r="I643" s="1">
        <v>626</v>
      </c>
      <c r="J643" s="17">
        <v>226</v>
      </c>
      <c r="K643" s="24">
        <f t="shared" ref="K643:K706" si="70">IF(J643="",0,H643/J643)</f>
        <v>1369.0044247787609</v>
      </c>
      <c r="L643" s="18">
        <v>36.200000000000003</v>
      </c>
      <c r="M643" s="18">
        <v>4.24</v>
      </c>
      <c r="N643" s="18">
        <v>30.4</v>
      </c>
      <c r="O643" s="19">
        <v>0.5615</v>
      </c>
      <c r="Q643" s="21">
        <f t="shared" ref="Q643:Q706" si="71">IF(J643="",0,O643*H643/J643)</f>
        <v>768.69598451327442</v>
      </c>
      <c r="R643" s="7">
        <f t="shared" ref="R643:R706" si="72">$H643*L643</f>
        <v>11200099</v>
      </c>
      <c r="S643" s="8">
        <f t="shared" ref="S643:S706" si="73">$H643*M643</f>
        <v>1311834.8</v>
      </c>
      <c r="T643" s="8">
        <f t="shared" ref="T643:T706" si="74">$H643*N643</f>
        <v>9405608</v>
      </c>
      <c r="U643" s="8">
        <f t="shared" ref="U643:U706" si="75">$H643*O643</f>
        <v>173725.29250000001</v>
      </c>
      <c r="V643" s="8">
        <f t="shared" ref="V643:V706" si="76">$H643*Q643</f>
        <v>237830694.12848455</v>
      </c>
    </row>
    <row r="644" spans="1:22" x14ac:dyDescent="0.4">
      <c r="A644" s="30">
        <v>2016</v>
      </c>
      <c r="B644" s="30" t="s">
        <v>41</v>
      </c>
      <c r="C644" s="23">
        <v>2.5</v>
      </c>
      <c r="D644" s="22" t="s">
        <v>79</v>
      </c>
      <c r="E644" s="1" t="s">
        <v>44</v>
      </c>
      <c r="F644" s="1" t="s">
        <v>20</v>
      </c>
      <c r="G644" s="28" t="s">
        <v>83</v>
      </c>
      <c r="H644" s="24">
        <v>68198</v>
      </c>
      <c r="I644" s="1">
        <v>139</v>
      </c>
      <c r="J644" s="17">
        <v>55</v>
      </c>
      <c r="K644" s="24">
        <f t="shared" si="70"/>
        <v>1239.9636363636364</v>
      </c>
      <c r="L644" s="18">
        <v>35.9</v>
      </c>
      <c r="M644" s="18">
        <v>4.63</v>
      </c>
      <c r="N644" s="18">
        <v>31.1</v>
      </c>
      <c r="O644" s="19">
        <v>0.54800000000000004</v>
      </c>
      <c r="Q644" s="21">
        <f t="shared" si="71"/>
        <v>679.50007272727271</v>
      </c>
      <c r="R644" s="7">
        <f t="shared" si="72"/>
        <v>2448308.1999999997</v>
      </c>
      <c r="S644" s="8">
        <f t="shared" si="73"/>
        <v>315756.74</v>
      </c>
      <c r="T644" s="8">
        <f t="shared" si="74"/>
        <v>2120957.8000000003</v>
      </c>
      <c r="U644" s="8">
        <f t="shared" si="75"/>
        <v>37372.504000000001</v>
      </c>
      <c r="V644" s="8">
        <f t="shared" si="76"/>
        <v>46340545.959854543</v>
      </c>
    </row>
    <row r="645" spans="1:22" x14ac:dyDescent="0.4">
      <c r="A645" s="30">
        <v>2016</v>
      </c>
      <c r="B645" s="30" t="s">
        <v>19</v>
      </c>
      <c r="D645" s="22" t="s">
        <v>79</v>
      </c>
      <c r="E645" s="1" t="s">
        <v>44</v>
      </c>
      <c r="F645" s="1" t="s">
        <v>20</v>
      </c>
      <c r="G645" s="28" t="s">
        <v>74</v>
      </c>
      <c r="H645" s="24">
        <v>53443</v>
      </c>
      <c r="I645" s="1">
        <v>107</v>
      </c>
      <c r="J645" s="17">
        <v>105</v>
      </c>
      <c r="K645" s="24">
        <f t="shared" si="70"/>
        <v>508.98095238095237</v>
      </c>
      <c r="L645" s="18">
        <v>35.200000000000003</v>
      </c>
      <c r="M645" s="18">
        <v>4.9000000000000004</v>
      </c>
      <c r="N645" s="18">
        <v>28.3</v>
      </c>
      <c r="O645" s="19">
        <v>0.53439999999999999</v>
      </c>
      <c r="Q645" s="21">
        <f t="shared" si="71"/>
        <v>271.99942095238094</v>
      </c>
      <c r="R645" s="7">
        <f t="shared" si="72"/>
        <v>1881193.6</v>
      </c>
      <c r="S645" s="8">
        <f t="shared" si="73"/>
        <v>261870.7</v>
      </c>
      <c r="T645" s="8">
        <f t="shared" si="74"/>
        <v>1512436.9000000001</v>
      </c>
      <c r="U645" s="8">
        <f t="shared" si="75"/>
        <v>28559.939200000001</v>
      </c>
      <c r="V645" s="8">
        <f t="shared" si="76"/>
        <v>14536465.053958096</v>
      </c>
    </row>
    <row r="646" spans="1:22" x14ac:dyDescent="0.4">
      <c r="A646" s="30">
        <v>2016</v>
      </c>
      <c r="B646" s="30" t="s">
        <v>113</v>
      </c>
      <c r="C646" s="23">
        <v>1</v>
      </c>
      <c r="D646" s="22" t="s">
        <v>79</v>
      </c>
      <c r="E646" s="1" t="s">
        <v>44</v>
      </c>
      <c r="F646" s="1" t="s">
        <v>23</v>
      </c>
      <c r="G646" s="28" t="s">
        <v>74</v>
      </c>
      <c r="H646" s="24">
        <v>155786</v>
      </c>
      <c r="I646" s="1">
        <v>315</v>
      </c>
      <c r="J646" s="17">
        <v>178</v>
      </c>
      <c r="K646" s="24">
        <f t="shared" si="70"/>
        <v>875.20224719101122</v>
      </c>
      <c r="L646" s="18">
        <v>34.700000000000003</v>
      </c>
      <c r="M646" s="18">
        <v>4.8</v>
      </c>
      <c r="N646" s="18">
        <v>28.4</v>
      </c>
      <c r="O646" s="19">
        <v>0.53690000000000004</v>
      </c>
      <c r="Q646" s="21">
        <f t="shared" si="71"/>
        <v>469.89608651685393</v>
      </c>
      <c r="R646" s="7">
        <f t="shared" si="72"/>
        <v>5405774.2000000002</v>
      </c>
      <c r="S646" s="8">
        <f t="shared" si="73"/>
        <v>747772.79999999993</v>
      </c>
      <c r="T646" s="8">
        <f t="shared" si="74"/>
        <v>4424322.3999999994</v>
      </c>
      <c r="U646" s="8">
        <f t="shared" si="75"/>
        <v>83641.503400000001</v>
      </c>
      <c r="V646" s="8">
        <f t="shared" si="76"/>
        <v>73203231.734114602</v>
      </c>
    </row>
    <row r="647" spans="1:22" x14ac:dyDescent="0.4">
      <c r="A647" s="22">
        <v>2016</v>
      </c>
      <c r="B647" s="22" t="s">
        <v>19</v>
      </c>
      <c r="D647" s="22" t="s">
        <v>79</v>
      </c>
      <c r="E647" s="1" t="s">
        <v>44</v>
      </c>
      <c r="F647" s="1" t="s">
        <v>20</v>
      </c>
      <c r="G647" s="28" t="s">
        <v>74</v>
      </c>
      <c r="H647" s="24">
        <v>18914</v>
      </c>
      <c r="I647" s="1">
        <v>36</v>
      </c>
      <c r="J647" s="17">
        <v>37.5</v>
      </c>
      <c r="K647" s="24">
        <f t="shared" si="70"/>
        <v>504.37333333333333</v>
      </c>
      <c r="L647" s="18">
        <v>34</v>
      </c>
      <c r="M647" s="18">
        <v>4.8600000000000003</v>
      </c>
      <c r="N647" s="18">
        <v>28.3</v>
      </c>
      <c r="O647" s="19">
        <v>0.5252</v>
      </c>
      <c r="Q647" s="21">
        <f t="shared" si="71"/>
        <v>264.89687466666663</v>
      </c>
      <c r="R647" s="7">
        <f t="shared" si="72"/>
        <v>643076</v>
      </c>
      <c r="S647" s="8">
        <f t="shared" si="73"/>
        <v>91922.040000000008</v>
      </c>
      <c r="T647" s="8">
        <f t="shared" si="74"/>
        <v>535266.20000000007</v>
      </c>
      <c r="U647" s="8">
        <f t="shared" si="75"/>
        <v>9933.6327999999994</v>
      </c>
      <c r="V647" s="8">
        <f t="shared" si="76"/>
        <v>5010259.487445333</v>
      </c>
    </row>
    <row r="648" spans="1:22" x14ac:dyDescent="0.4">
      <c r="A648" s="22">
        <v>2016</v>
      </c>
      <c r="B648" s="22" t="s">
        <v>19</v>
      </c>
      <c r="D648" s="22" t="s">
        <v>79</v>
      </c>
      <c r="E648" s="1" t="s">
        <v>44</v>
      </c>
      <c r="F648" s="1" t="s">
        <v>20</v>
      </c>
      <c r="G648" s="28" t="s">
        <v>74</v>
      </c>
      <c r="H648" s="24">
        <v>27833</v>
      </c>
      <c r="I648" s="1">
        <v>55</v>
      </c>
      <c r="J648" s="17">
        <v>56</v>
      </c>
      <c r="K648" s="24">
        <f t="shared" si="70"/>
        <v>497.01785714285717</v>
      </c>
      <c r="L648" s="18">
        <v>33.5</v>
      </c>
      <c r="M648" s="18">
        <v>4.88</v>
      </c>
      <c r="N648" s="18">
        <v>27.5</v>
      </c>
      <c r="O648" s="19">
        <v>0.51290000000000002</v>
      </c>
      <c r="Q648" s="21">
        <f t="shared" si="71"/>
        <v>254.92045892857143</v>
      </c>
      <c r="R648" s="7">
        <f t="shared" si="72"/>
        <v>932405.5</v>
      </c>
      <c r="S648" s="8">
        <f t="shared" si="73"/>
        <v>135825.04</v>
      </c>
      <c r="T648" s="8">
        <f t="shared" si="74"/>
        <v>765407.5</v>
      </c>
      <c r="U648" s="8">
        <f t="shared" si="75"/>
        <v>14275.545700000001</v>
      </c>
      <c r="V648" s="8">
        <f t="shared" si="76"/>
        <v>7095201.1333589284</v>
      </c>
    </row>
    <row r="649" spans="1:22" x14ac:dyDescent="0.4">
      <c r="A649" s="30">
        <v>2016</v>
      </c>
      <c r="B649" s="30" t="s">
        <v>19</v>
      </c>
      <c r="D649" s="22" t="s">
        <v>79</v>
      </c>
      <c r="E649" s="1" t="s">
        <v>44</v>
      </c>
      <c r="F649" s="1" t="s">
        <v>20</v>
      </c>
      <c r="G649" s="28" t="s">
        <v>74</v>
      </c>
      <c r="H649" s="24">
        <v>48488</v>
      </c>
      <c r="I649" s="1">
        <v>98</v>
      </c>
      <c r="J649" s="17">
        <v>100</v>
      </c>
      <c r="K649" s="24">
        <f t="shared" si="70"/>
        <v>484.88</v>
      </c>
      <c r="L649" s="18">
        <v>35</v>
      </c>
      <c r="M649" s="18">
        <v>4.6900000000000004</v>
      </c>
      <c r="N649" s="18">
        <v>27.6</v>
      </c>
      <c r="O649" s="19">
        <v>0.53879999999999995</v>
      </c>
      <c r="Q649" s="21">
        <f t="shared" si="71"/>
        <v>261.25334399999997</v>
      </c>
      <c r="R649" s="7">
        <f t="shared" si="72"/>
        <v>1697080</v>
      </c>
      <c r="S649" s="8">
        <f t="shared" si="73"/>
        <v>227408.72000000003</v>
      </c>
      <c r="T649" s="8">
        <f t="shared" si="74"/>
        <v>1338268.8</v>
      </c>
      <c r="U649" s="8">
        <f t="shared" si="75"/>
        <v>26125.334399999996</v>
      </c>
      <c r="V649" s="8">
        <f t="shared" si="76"/>
        <v>12667652.143871998</v>
      </c>
    </row>
    <row r="650" spans="1:22" x14ac:dyDescent="0.4">
      <c r="A650" s="30">
        <v>2016</v>
      </c>
      <c r="B650" s="30" t="s">
        <v>19</v>
      </c>
      <c r="D650" s="22" t="s">
        <v>79</v>
      </c>
      <c r="E650" s="1" t="s">
        <v>44</v>
      </c>
      <c r="F650" s="1" t="s">
        <v>20</v>
      </c>
      <c r="G650" s="28" t="s">
        <v>74</v>
      </c>
      <c r="H650" s="24">
        <v>56043</v>
      </c>
      <c r="I650" s="1">
        <v>110</v>
      </c>
      <c r="J650" s="17">
        <v>120</v>
      </c>
      <c r="K650" s="24">
        <f t="shared" si="70"/>
        <v>467.02499999999998</v>
      </c>
      <c r="L650" s="18">
        <v>35</v>
      </c>
      <c r="M650" s="18">
        <v>5.04</v>
      </c>
      <c r="N650" s="18">
        <v>29</v>
      </c>
      <c r="O650" s="19">
        <v>0.49609999999999999</v>
      </c>
      <c r="Q650" s="21">
        <f t="shared" si="71"/>
        <v>231.6911025</v>
      </c>
      <c r="R650" s="7">
        <f t="shared" si="72"/>
        <v>1961505</v>
      </c>
      <c r="S650" s="8">
        <f t="shared" si="73"/>
        <v>282456.72000000003</v>
      </c>
      <c r="T650" s="8">
        <f t="shared" si="74"/>
        <v>1625247</v>
      </c>
      <c r="U650" s="8">
        <f t="shared" si="75"/>
        <v>27802.9323</v>
      </c>
      <c r="V650" s="8">
        <f t="shared" si="76"/>
        <v>12984664.457407501</v>
      </c>
    </row>
    <row r="651" spans="1:22" x14ac:dyDescent="0.4">
      <c r="A651" s="30">
        <v>2016</v>
      </c>
      <c r="B651" s="30" t="s">
        <v>19</v>
      </c>
      <c r="D651" s="22" t="s">
        <v>79</v>
      </c>
      <c r="E651" s="1" t="s">
        <v>44</v>
      </c>
      <c r="F651" s="1" t="s">
        <v>20</v>
      </c>
      <c r="G651" s="28" t="s">
        <v>74</v>
      </c>
      <c r="H651" s="24">
        <v>38075</v>
      </c>
      <c r="I651" s="1">
        <v>76</v>
      </c>
      <c r="J651" s="17">
        <v>100</v>
      </c>
      <c r="K651" s="24">
        <f t="shared" si="70"/>
        <v>380.75</v>
      </c>
      <c r="L651" s="18">
        <v>33.700000000000003</v>
      </c>
      <c r="M651" s="18">
        <v>4.55</v>
      </c>
      <c r="N651" s="18">
        <v>26.9</v>
      </c>
      <c r="O651" s="19">
        <v>0.5141</v>
      </c>
      <c r="Q651" s="21">
        <f t="shared" si="71"/>
        <v>195.74357499999999</v>
      </c>
      <c r="R651" s="7">
        <f t="shared" si="72"/>
        <v>1283127.5</v>
      </c>
      <c r="S651" s="8">
        <f t="shared" si="73"/>
        <v>173241.25</v>
      </c>
      <c r="T651" s="8">
        <f t="shared" si="74"/>
        <v>1024217.5</v>
      </c>
      <c r="U651" s="8">
        <f t="shared" si="75"/>
        <v>19574.357499999998</v>
      </c>
      <c r="V651" s="8">
        <f t="shared" si="76"/>
        <v>7452936.618125</v>
      </c>
    </row>
    <row r="652" spans="1:22" x14ac:dyDescent="0.4">
      <c r="A652" s="30">
        <v>2016</v>
      </c>
      <c r="B652" s="30" t="s">
        <v>19</v>
      </c>
      <c r="D652" s="22" t="s">
        <v>79</v>
      </c>
      <c r="E652" s="1" t="s">
        <v>44</v>
      </c>
      <c r="F652" s="1" t="s">
        <v>20</v>
      </c>
      <c r="G652" s="28" t="s">
        <v>74</v>
      </c>
      <c r="H652" s="24">
        <v>26987</v>
      </c>
      <c r="I652" s="1">
        <v>55</v>
      </c>
      <c r="J652" s="17">
        <v>100</v>
      </c>
      <c r="K652" s="24">
        <f t="shared" si="70"/>
        <v>269.87</v>
      </c>
      <c r="L652" s="18">
        <v>35</v>
      </c>
      <c r="M652" s="18">
        <v>4.57</v>
      </c>
      <c r="N652" s="18">
        <v>27.7</v>
      </c>
      <c r="O652" s="19">
        <v>0.53620000000000001</v>
      </c>
      <c r="Q652" s="21">
        <f t="shared" si="71"/>
        <v>144.704294</v>
      </c>
      <c r="R652" s="7">
        <f t="shared" si="72"/>
        <v>944545</v>
      </c>
      <c r="S652" s="8">
        <f t="shared" si="73"/>
        <v>123330.59000000001</v>
      </c>
      <c r="T652" s="8">
        <f t="shared" si="74"/>
        <v>747539.9</v>
      </c>
      <c r="U652" s="8">
        <f t="shared" si="75"/>
        <v>14470.429400000001</v>
      </c>
      <c r="V652" s="8">
        <f t="shared" si="76"/>
        <v>3905134.7821780001</v>
      </c>
    </row>
    <row r="653" spans="1:22" x14ac:dyDescent="0.4">
      <c r="A653" s="30">
        <v>2016</v>
      </c>
      <c r="B653" s="30" t="s">
        <v>19</v>
      </c>
      <c r="D653" s="22" t="s">
        <v>79</v>
      </c>
      <c r="E653" s="1" t="s">
        <v>44</v>
      </c>
      <c r="F653" s="1" t="s">
        <v>20</v>
      </c>
      <c r="G653" s="28" t="s">
        <v>74</v>
      </c>
      <c r="H653" s="24">
        <v>18719</v>
      </c>
      <c r="I653" s="1">
        <v>39</v>
      </c>
      <c r="J653" s="17">
        <v>130</v>
      </c>
      <c r="K653" s="24">
        <f t="shared" si="70"/>
        <v>143.99230769230769</v>
      </c>
      <c r="L653" s="18">
        <v>34</v>
      </c>
      <c r="M653" s="18">
        <v>4.83</v>
      </c>
      <c r="N653" s="18">
        <v>27.2</v>
      </c>
      <c r="O653" s="19">
        <v>0.51149999999999995</v>
      </c>
      <c r="Q653" s="21">
        <f t="shared" si="71"/>
        <v>73.652065384615369</v>
      </c>
      <c r="R653" s="7">
        <f t="shared" si="72"/>
        <v>636446</v>
      </c>
      <c r="S653" s="8">
        <f t="shared" si="73"/>
        <v>90412.77</v>
      </c>
      <c r="T653" s="8">
        <f t="shared" si="74"/>
        <v>509156.8</v>
      </c>
      <c r="U653" s="8">
        <f t="shared" si="75"/>
        <v>9574.7684999999983</v>
      </c>
      <c r="V653" s="8">
        <f t="shared" si="76"/>
        <v>1378693.0119346152</v>
      </c>
    </row>
    <row r="654" spans="1:22" x14ac:dyDescent="0.4">
      <c r="A654" s="30">
        <v>2016</v>
      </c>
      <c r="B654" s="30" t="s">
        <v>19</v>
      </c>
      <c r="D654" s="22" t="s">
        <v>79</v>
      </c>
      <c r="E654" s="1" t="s">
        <v>44</v>
      </c>
      <c r="F654" s="1" t="s">
        <v>23</v>
      </c>
      <c r="G654" s="28" t="s">
        <v>74</v>
      </c>
      <c r="H654" s="24">
        <v>151964</v>
      </c>
      <c r="I654" s="1">
        <v>304</v>
      </c>
      <c r="J654" s="17">
        <v>138</v>
      </c>
      <c r="K654" s="24">
        <f t="shared" si="70"/>
        <v>1101.1884057971015</v>
      </c>
      <c r="L654" s="18">
        <v>35.6</v>
      </c>
      <c r="M654" s="18">
        <v>4.2699999999999996</v>
      </c>
      <c r="N654" s="18">
        <v>30.9</v>
      </c>
      <c r="O654" s="19">
        <v>0.54700000000000004</v>
      </c>
      <c r="Q654" s="21">
        <f t="shared" si="71"/>
        <v>602.35005797101451</v>
      </c>
      <c r="R654" s="7">
        <f t="shared" si="72"/>
        <v>5409918.4000000004</v>
      </c>
      <c r="S654" s="8">
        <f t="shared" si="73"/>
        <v>648886.27999999991</v>
      </c>
      <c r="T654" s="8">
        <f t="shared" si="74"/>
        <v>4695687.5999999996</v>
      </c>
      <c r="U654" s="8">
        <f t="shared" si="75"/>
        <v>83124.308000000005</v>
      </c>
      <c r="V654" s="8">
        <f t="shared" si="76"/>
        <v>91535524.209507242</v>
      </c>
    </row>
    <row r="655" spans="1:22" x14ac:dyDescent="0.4">
      <c r="A655" s="30">
        <v>2016</v>
      </c>
      <c r="B655" s="30" t="s">
        <v>19</v>
      </c>
      <c r="D655" s="22" t="s">
        <v>79</v>
      </c>
      <c r="E655" s="1" t="s">
        <v>44</v>
      </c>
      <c r="F655" s="1" t="s">
        <v>23</v>
      </c>
      <c r="G655" s="28" t="s">
        <v>74</v>
      </c>
      <c r="H655" s="24">
        <v>40681</v>
      </c>
      <c r="I655" s="1">
        <v>82</v>
      </c>
      <c r="J655" s="17">
        <v>45</v>
      </c>
      <c r="K655" s="24">
        <f t="shared" si="70"/>
        <v>904.02222222222224</v>
      </c>
      <c r="L655" s="18">
        <v>35.700000000000003</v>
      </c>
      <c r="M655" s="18">
        <v>4.34</v>
      </c>
      <c r="N655" s="18">
        <v>29.4</v>
      </c>
      <c r="O655" s="19">
        <v>0.55089999999999995</v>
      </c>
      <c r="Q655" s="21">
        <f t="shared" si="71"/>
        <v>498.0258422222222</v>
      </c>
      <c r="R655" s="7">
        <f t="shared" si="72"/>
        <v>1452311.7000000002</v>
      </c>
      <c r="S655" s="8">
        <f t="shared" si="73"/>
        <v>176555.54</v>
      </c>
      <c r="T655" s="8">
        <f t="shared" si="74"/>
        <v>1196021.3999999999</v>
      </c>
      <c r="U655" s="8">
        <f t="shared" si="75"/>
        <v>22411.162899999999</v>
      </c>
      <c r="V655" s="8">
        <f t="shared" si="76"/>
        <v>20260189.287442222</v>
      </c>
    </row>
    <row r="656" spans="1:22" x14ac:dyDescent="0.4">
      <c r="A656" s="22">
        <v>2016</v>
      </c>
      <c r="B656" s="22" t="s">
        <v>41</v>
      </c>
      <c r="D656" s="22" t="s">
        <v>78</v>
      </c>
      <c r="E656" s="1" t="s">
        <v>66</v>
      </c>
      <c r="F656" s="1" t="s">
        <v>70</v>
      </c>
      <c r="G656" s="28" t="s">
        <v>82</v>
      </c>
      <c r="H656" s="24">
        <v>16661</v>
      </c>
      <c r="I656" s="1">
        <v>35</v>
      </c>
      <c r="J656" s="17">
        <v>40</v>
      </c>
      <c r="K656" s="24">
        <f t="shared" si="70"/>
        <v>416.52499999999998</v>
      </c>
      <c r="L656" s="18">
        <v>35</v>
      </c>
      <c r="M656" s="18">
        <v>4.7</v>
      </c>
      <c r="N656" s="18">
        <v>32.56</v>
      </c>
      <c r="O656" s="19">
        <v>0.55598000000000003</v>
      </c>
      <c r="Q656" s="21">
        <f t="shared" si="71"/>
        <v>231.57956950000002</v>
      </c>
      <c r="R656" s="7">
        <f t="shared" si="72"/>
        <v>583135</v>
      </c>
      <c r="S656" s="8">
        <f t="shared" si="73"/>
        <v>78306.7</v>
      </c>
      <c r="T656" s="8">
        <f t="shared" si="74"/>
        <v>542482.16</v>
      </c>
      <c r="U656" s="8">
        <f t="shared" si="75"/>
        <v>9263.182780000001</v>
      </c>
      <c r="V656" s="8">
        <f t="shared" si="76"/>
        <v>3858347.2074395004</v>
      </c>
    </row>
    <row r="657" spans="1:22" x14ac:dyDescent="0.4">
      <c r="A657" s="30">
        <v>2016</v>
      </c>
      <c r="B657" s="30" t="s">
        <v>19</v>
      </c>
      <c r="D657" s="22" t="s">
        <v>79</v>
      </c>
      <c r="E657" s="1" t="s">
        <v>44</v>
      </c>
      <c r="F657" s="1" t="s">
        <v>46</v>
      </c>
      <c r="G657" s="28" t="s">
        <v>82</v>
      </c>
      <c r="H657" s="24">
        <v>34780</v>
      </c>
      <c r="I657" s="1">
        <v>71</v>
      </c>
      <c r="J657" s="17">
        <v>80</v>
      </c>
      <c r="K657" s="24">
        <f t="shared" si="70"/>
        <v>434.75</v>
      </c>
      <c r="L657" s="18">
        <v>34.5</v>
      </c>
      <c r="M657" s="18">
        <v>3.87</v>
      </c>
      <c r="N657" s="18">
        <v>27.4</v>
      </c>
      <c r="O657" s="19">
        <v>0.50329999999999997</v>
      </c>
      <c r="Q657" s="21">
        <f t="shared" si="71"/>
        <v>218.80967499999997</v>
      </c>
      <c r="R657" s="7">
        <f t="shared" si="72"/>
        <v>1199910</v>
      </c>
      <c r="S657" s="8">
        <f t="shared" si="73"/>
        <v>134598.6</v>
      </c>
      <c r="T657" s="8">
        <f t="shared" si="74"/>
        <v>952972</v>
      </c>
      <c r="U657" s="8">
        <f t="shared" si="75"/>
        <v>17504.773999999998</v>
      </c>
      <c r="V657" s="8">
        <f t="shared" si="76"/>
        <v>7610200.4964999994</v>
      </c>
    </row>
    <row r="658" spans="1:22" x14ac:dyDescent="0.4">
      <c r="A658" s="30">
        <v>2016</v>
      </c>
      <c r="B658" s="30" t="s">
        <v>19</v>
      </c>
      <c r="D658" s="22" t="s">
        <v>79</v>
      </c>
      <c r="E658" s="1" t="s">
        <v>44</v>
      </c>
      <c r="F658" s="1" t="s">
        <v>46</v>
      </c>
      <c r="G658" s="28" t="s">
        <v>82</v>
      </c>
      <c r="H658" s="24">
        <v>25674</v>
      </c>
      <c r="I658" s="1">
        <v>52</v>
      </c>
      <c r="J658" s="17">
        <v>60</v>
      </c>
      <c r="K658" s="24">
        <f t="shared" si="70"/>
        <v>427.9</v>
      </c>
      <c r="L658" s="18">
        <v>32.770000000000003</v>
      </c>
      <c r="M658" s="18">
        <v>5.18</v>
      </c>
      <c r="N658" s="18">
        <v>27.56</v>
      </c>
      <c r="O658" s="19">
        <v>0.47276299999999999</v>
      </c>
      <c r="Q658" s="21">
        <f t="shared" si="71"/>
        <v>202.29528769999999</v>
      </c>
      <c r="R658" s="7">
        <f t="shared" si="72"/>
        <v>841336.9800000001</v>
      </c>
      <c r="S658" s="8">
        <f t="shared" si="73"/>
        <v>132991.32</v>
      </c>
      <c r="T658" s="8">
        <f t="shared" si="74"/>
        <v>707575.44</v>
      </c>
      <c r="U658" s="8">
        <f t="shared" si="75"/>
        <v>12137.717262</v>
      </c>
      <c r="V658" s="8">
        <f t="shared" si="76"/>
        <v>5193729.2164097996</v>
      </c>
    </row>
    <row r="659" spans="1:22" x14ac:dyDescent="0.4">
      <c r="A659" s="22">
        <v>2016</v>
      </c>
      <c r="B659" s="22" t="s">
        <v>19</v>
      </c>
      <c r="D659" s="22" t="s">
        <v>79</v>
      </c>
      <c r="E659" s="1" t="s">
        <v>44</v>
      </c>
      <c r="F659" s="1" t="s">
        <v>46</v>
      </c>
      <c r="G659" s="28" t="s">
        <v>82</v>
      </c>
      <c r="H659" s="24">
        <v>31104</v>
      </c>
      <c r="I659" s="1">
        <v>63</v>
      </c>
      <c r="J659" s="17">
        <v>75</v>
      </c>
      <c r="K659" s="24">
        <f t="shared" si="70"/>
        <v>414.72</v>
      </c>
      <c r="L659" s="18">
        <v>34.869999999999997</v>
      </c>
      <c r="M659" s="18">
        <v>4.6399999999999997</v>
      </c>
      <c r="N659" s="18">
        <v>30.19</v>
      </c>
      <c r="O659" s="19">
        <v>0.5444</v>
      </c>
      <c r="Q659" s="21">
        <f t="shared" si="71"/>
        <v>225.77356799999998</v>
      </c>
      <c r="R659" s="7">
        <f t="shared" si="72"/>
        <v>1084596.48</v>
      </c>
      <c r="S659" s="8">
        <f t="shared" si="73"/>
        <v>144322.56</v>
      </c>
      <c r="T659" s="8">
        <f t="shared" si="74"/>
        <v>939029.76</v>
      </c>
      <c r="U659" s="8">
        <f t="shared" si="75"/>
        <v>16933.017599999999</v>
      </c>
      <c r="V659" s="8">
        <f t="shared" si="76"/>
        <v>7022461.059071999</v>
      </c>
    </row>
    <row r="660" spans="1:22" x14ac:dyDescent="0.4">
      <c r="A660" s="22">
        <v>2016</v>
      </c>
      <c r="B660" s="22" t="s">
        <v>19</v>
      </c>
      <c r="D660" s="22" t="s">
        <v>79</v>
      </c>
      <c r="E660" s="1" t="s">
        <v>44</v>
      </c>
      <c r="F660" s="1" t="s">
        <v>23</v>
      </c>
      <c r="G660" s="28" t="s">
        <v>74</v>
      </c>
      <c r="H660" s="24">
        <v>448065.54</v>
      </c>
      <c r="I660" s="1">
        <v>900</v>
      </c>
      <c r="J660" s="17">
        <v>498</v>
      </c>
      <c r="K660" s="24">
        <f t="shared" si="70"/>
        <v>899.7299999999999</v>
      </c>
      <c r="L660" s="18">
        <v>36</v>
      </c>
      <c r="M660" s="18">
        <v>4.2699999999999996</v>
      </c>
      <c r="N660" s="18">
        <v>29.3</v>
      </c>
      <c r="O660" s="19">
        <v>0.54530000000000001</v>
      </c>
      <c r="Q660" s="21">
        <f t="shared" si="71"/>
        <v>490.62276900000001</v>
      </c>
      <c r="R660" s="7">
        <f t="shared" si="72"/>
        <v>16130359.439999999</v>
      </c>
      <c r="S660" s="8">
        <f t="shared" si="73"/>
        <v>1913239.8557999998</v>
      </c>
      <c r="T660" s="8">
        <f t="shared" si="74"/>
        <v>13128320.322000001</v>
      </c>
      <c r="U660" s="8">
        <f t="shared" si="75"/>
        <v>244330.138962</v>
      </c>
      <c r="V660" s="8">
        <f t="shared" si="76"/>
        <v>219831155.92828026</v>
      </c>
    </row>
    <row r="661" spans="1:22" x14ac:dyDescent="0.4">
      <c r="A661" s="30">
        <v>2016</v>
      </c>
      <c r="B661" s="30" t="s">
        <v>19</v>
      </c>
      <c r="D661" s="22" t="s">
        <v>79</v>
      </c>
      <c r="E661" s="1" t="s">
        <v>44</v>
      </c>
      <c r="F661" s="1" t="s">
        <v>46</v>
      </c>
      <c r="G661" s="28" t="s">
        <v>82</v>
      </c>
      <c r="H661" s="24">
        <v>19822</v>
      </c>
      <c r="I661" s="1">
        <v>40</v>
      </c>
      <c r="J661" s="17">
        <v>49.5</v>
      </c>
      <c r="K661" s="24">
        <f t="shared" si="70"/>
        <v>400.44444444444446</v>
      </c>
      <c r="L661" s="18">
        <v>32.85</v>
      </c>
      <c r="M661" s="18">
        <v>5.12</v>
      </c>
      <c r="N661" s="18">
        <v>27.87</v>
      </c>
      <c r="O661" s="19">
        <v>0.47389999999999999</v>
      </c>
      <c r="Q661" s="21">
        <f t="shared" si="71"/>
        <v>189.77062222222222</v>
      </c>
      <c r="R661" s="7">
        <f t="shared" si="72"/>
        <v>651152.70000000007</v>
      </c>
      <c r="S661" s="8">
        <f t="shared" si="73"/>
        <v>101488.64</v>
      </c>
      <c r="T661" s="8">
        <f t="shared" si="74"/>
        <v>552439.14</v>
      </c>
      <c r="U661" s="8">
        <f t="shared" si="75"/>
        <v>9393.6458000000002</v>
      </c>
      <c r="V661" s="8">
        <f t="shared" si="76"/>
        <v>3761633.2736888886</v>
      </c>
    </row>
    <row r="662" spans="1:22" x14ac:dyDescent="0.4">
      <c r="A662" s="22">
        <v>2016</v>
      </c>
      <c r="B662" s="22" t="s">
        <v>41</v>
      </c>
      <c r="D662" s="22" t="s">
        <v>79</v>
      </c>
      <c r="E662" s="1" t="s">
        <v>44</v>
      </c>
      <c r="F662" s="1" t="s">
        <v>20</v>
      </c>
      <c r="G662" s="28" t="s">
        <v>82</v>
      </c>
      <c r="H662" s="24">
        <v>141558</v>
      </c>
      <c r="I662" s="1">
        <v>292</v>
      </c>
      <c r="J662" s="17">
        <v>92</v>
      </c>
      <c r="K662" s="24">
        <f t="shared" si="70"/>
        <v>1538.6739130434783</v>
      </c>
      <c r="L662" s="18">
        <v>36.4</v>
      </c>
      <c r="M662" s="18">
        <v>4.7</v>
      </c>
      <c r="N662" s="18">
        <v>31.4</v>
      </c>
      <c r="O662" s="19">
        <v>0.56369999999999998</v>
      </c>
      <c r="Q662" s="21">
        <f t="shared" si="71"/>
        <v>867.35048478260865</v>
      </c>
      <c r="R662" s="7">
        <f t="shared" si="72"/>
        <v>5152711.2</v>
      </c>
      <c r="S662" s="8">
        <f t="shared" si="73"/>
        <v>665322.6</v>
      </c>
      <c r="T662" s="8">
        <f t="shared" si="74"/>
        <v>4444921.2</v>
      </c>
      <c r="U662" s="8">
        <f t="shared" si="75"/>
        <v>79796.244599999991</v>
      </c>
      <c r="V662" s="8">
        <f t="shared" si="76"/>
        <v>122780399.92485651</v>
      </c>
    </row>
    <row r="663" spans="1:22" x14ac:dyDescent="0.4">
      <c r="A663" s="30">
        <v>2016</v>
      </c>
      <c r="B663" s="30" t="s">
        <v>19</v>
      </c>
      <c r="D663" s="22" t="s">
        <v>79</v>
      </c>
      <c r="E663" s="1" t="s">
        <v>44</v>
      </c>
      <c r="F663" s="1" t="s">
        <v>23</v>
      </c>
      <c r="G663" s="28" t="s">
        <v>74</v>
      </c>
      <c r="H663" s="24">
        <v>131332</v>
      </c>
      <c r="I663" s="1">
        <v>260</v>
      </c>
      <c r="J663" s="17">
        <v>181</v>
      </c>
      <c r="K663" s="24">
        <f t="shared" si="70"/>
        <v>725.59116022099442</v>
      </c>
      <c r="L663" s="18">
        <v>36</v>
      </c>
      <c r="M663" s="18">
        <v>4.26</v>
      </c>
      <c r="N663" s="18">
        <v>29</v>
      </c>
      <c r="O663" s="19">
        <v>0.56330000000000002</v>
      </c>
      <c r="Q663" s="21">
        <f t="shared" si="71"/>
        <v>408.72550055248621</v>
      </c>
      <c r="R663" s="7">
        <f t="shared" si="72"/>
        <v>4727952</v>
      </c>
      <c r="S663" s="8">
        <f t="shared" si="73"/>
        <v>559474.31999999995</v>
      </c>
      <c r="T663" s="8">
        <f t="shared" si="74"/>
        <v>3808628</v>
      </c>
      <c r="U663" s="8">
        <f t="shared" si="75"/>
        <v>73979.315600000002</v>
      </c>
      <c r="V663" s="8">
        <f t="shared" si="76"/>
        <v>53678737.438559122</v>
      </c>
    </row>
    <row r="664" spans="1:22" x14ac:dyDescent="0.4">
      <c r="A664" s="22">
        <v>2016</v>
      </c>
      <c r="B664" s="22" t="s">
        <v>21</v>
      </c>
      <c r="D664" s="22" t="s">
        <v>79</v>
      </c>
      <c r="E664" s="1" t="s">
        <v>44</v>
      </c>
      <c r="F664" s="1" t="s">
        <v>23</v>
      </c>
      <c r="G664" s="28" t="s">
        <v>83</v>
      </c>
      <c r="H664" s="24">
        <v>204247</v>
      </c>
      <c r="I664" s="1">
        <v>412</v>
      </c>
      <c r="J664" s="17">
        <v>110</v>
      </c>
      <c r="K664" s="24">
        <f t="shared" si="70"/>
        <v>1856.7909090909091</v>
      </c>
      <c r="L664" s="18">
        <v>35.5</v>
      </c>
      <c r="M664" s="18">
        <v>4.16</v>
      </c>
      <c r="N664" s="18">
        <v>31.1</v>
      </c>
      <c r="O664" s="19">
        <v>0.54669999999999996</v>
      </c>
      <c r="Q664" s="21">
        <f t="shared" si="71"/>
        <v>1015.1075899999998</v>
      </c>
      <c r="R664" s="7">
        <f t="shared" si="72"/>
        <v>7250768.5</v>
      </c>
      <c r="S664" s="8">
        <f t="shared" si="73"/>
        <v>849667.52</v>
      </c>
      <c r="T664" s="8">
        <f t="shared" si="74"/>
        <v>6352081.7000000002</v>
      </c>
      <c r="U664" s="8">
        <f t="shared" si="75"/>
        <v>111661.83489999999</v>
      </c>
      <c r="V664" s="8">
        <f t="shared" si="76"/>
        <v>207332679.93472996</v>
      </c>
    </row>
    <row r="665" spans="1:22" x14ac:dyDescent="0.4">
      <c r="A665" s="22">
        <v>2016</v>
      </c>
      <c r="B665" s="22" t="s">
        <v>19</v>
      </c>
      <c r="D665" s="22" t="s">
        <v>79</v>
      </c>
      <c r="E665" s="1" t="s">
        <v>44</v>
      </c>
      <c r="F665" s="1" t="s">
        <v>23</v>
      </c>
      <c r="G665" s="28" t="s">
        <v>74</v>
      </c>
      <c r="H665" s="24">
        <v>284268</v>
      </c>
      <c r="I665" s="1">
        <v>591</v>
      </c>
      <c r="J665" s="17">
        <v>400</v>
      </c>
      <c r="K665" s="24">
        <f t="shared" si="70"/>
        <v>710.67</v>
      </c>
      <c r="L665" s="18">
        <v>35.6</v>
      </c>
      <c r="M665" s="18">
        <v>4.8099999999999996</v>
      </c>
      <c r="N665" s="18">
        <v>28.3</v>
      </c>
      <c r="O665" s="19">
        <v>0.5151</v>
      </c>
      <c r="Q665" s="21">
        <f t="shared" si="71"/>
        <v>366.06611700000002</v>
      </c>
      <c r="R665" s="7">
        <f t="shared" si="72"/>
        <v>10119940.800000001</v>
      </c>
      <c r="S665" s="8">
        <f t="shared" si="73"/>
        <v>1367329.0799999998</v>
      </c>
      <c r="T665" s="8">
        <f t="shared" si="74"/>
        <v>8044784.4000000004</v>
      </c>
      <c r="U665" s="8">
        <f t="shared" si="75"/>
        <v>146426.44680000001</v>
      </c>
      <c r="V665" s="8">
        <f t="shared" si="76"/>
        <v>104060882.947356</v>
      </c>
    </row>
    <row r="666" spans="1:22" x14ac:dyDescent="0.4">
      <c r="A666" s="22">
        <v>2016</v>
      </c>
      <c r="B666" s="22" t="s">
        <v>21</v>
      </c>
      <c r="D666" s="22" t="s">
        <v>79</v>
      </c>
      <c r="E666" s="1" t="s">
        <v>44</v>
      </c>
      <c r="F666" s="1" t="s">
        <v>23</v>
      </c>
      <c r="G666" s="28" t="s">
        <v>83</v>
      </c>
      <c r="H666" s="24">
        <v>77718</v>
      </c>
      <c r="I666" s="1">
        <v>159</v>
      </c>
      <c r="J666" s="17">
        <v>44</v>
      </c>
      <c r="K666" s="24">
        <f t="shared" si="70"/>
        <v>1766.3181818181818</v>
      </c>
      <c r="L666" s="18">
        <v>36.700000000000003</v>
      </c>
      <c r="M666" s="18">
        <v>3.64</v>
      </c>
      <c r="N666" s="18">
        <v>31.9</v>
      </c>
      <c r="O666" s="19">
        <v>0.56979999999999997</v>
      </c>
      <c r="Q666" s="21">
        <f t="shared" si="71"/>
        <v>1006.4481</v>
      </c>
      <c r="R666" s="7">
        <f t="shared" si="72"/>
        <v>2852250.6</v>
      </c>
      <c r="S666" s="8">
        <f t="shared" si="73"/>
        <v>282893.52</v>
      </c>
      <c r="T666" s="8">
        <f t="shared" si="74"/>
        <v>2479204.1999999997</v>
      </c>
      <c r="U666" s="8">
        <f t="shared" si="75"/>
        <v>44283.716399999998</v>
      </c>
      <c r="V666" s="8">
        <f t="shared" si="76"/>
        <v>78219133.435800001</v>
      </c>
    </row>
    <row r="667" spans="1:22" x14ac:dyDescent="0.4">
      <c r="A667" s="22">
        <v>2016</v>
      </c>
      <c r="B667" s="22" t="s">
        <v>41</v>
      </c>
      <c r="C667" s="23">
        <v>3</v>
      </c>
      <c r="D667" s="22" t="s">
        <v>78</v>
      </c>
      <c r="E667" s="1" t="s">
        <v>44</v>
      </c>
      <c r="F667" s="1" t="s">
        <v>23</v>
      </c>
      <c r="G667" s="28" t="s">
        <v>83</v>
      </c>
      <c r="H667" s="24">
        <v>77610</v>
      </c>
      <c r="I667" s="1">
        <v>158</v>
      </c>
      <c r="J667" s="17">
        <v>44</v>
      </c>
      <c r="K667" s="24">
        <f t="shared" si="70"/>
        <v>1763.8636363636363</v>
      </c>
      <c r="L667" s="18">
        <v>36.799999999999997</v>
      </c>
      <c r="M667" s="18">
        <v>4.22</v>
      </c>
      <c r="N667" s="18">
        <v>31.1</v>
      </c>
      <c r="O667" s="19">
        <v>0.5665</v>
      </c>
      <c r="Q667" s="21">
        <f t="shared" si="71"/>
        <v>999.2287500000001</v>
      </c>
      <c r="R667" s="7">
        <f t="shared" si="72"/>
        <v>2856048</v>
      </c>
      <c r="S667" s="8">
        <f t="shared" si="73"/>
        <v>327514.19999999995</v>
      </c>
      <c r="T667" s="8">
        <f t="shared" si="74"/>
        <v>2413671</v>
      </c>
      <c r="U667" s="8">
        <f t="shared" si="75"/>
        <v>43966.065000000002</v>
      </c>
      <c r="V667" s="8">
        <f t="shared" si="76"/>
        <v>77550143.287500009</v>
      </c>
    </row>
    <row r="668" spans="1:22" x14ac:dyDescent="0.4">
      <c r="A668" s="30">
        <v>2016</v>
      </c>
      <c r="B668" s="30" t="s">
        <v>41</v>
      </c>
      <c r="C668" s="23">
        <v>2</v>
      </c>
      <c r="D668" s="22" t="s">
        <v>79</v>
      </c>
      <c r="E668" s="1" t="s">
        <v>44</v>
      </c>
      <c r="F668" s="1" t="s">
        <v>20</v>
      </c>
      <c r="G668" s="28" t="s">
        <v>84</v>
      </c>
      <c r="H668" s="24">
        <v>172738</v>
      </c>
      <c r="I668" s="1">
        <v>351</v>
      </c>
      <c r="J668" s="17">
        <v>131</v>
      </c>
      <c r="K668" s="24">
        <f t="shared" si="70"/>
        <v>1318.6106870229007</v>
      </c>
      <c r="L668" s="18">
        <v>36.1</v>
      </c>
      <c r="M668" s="18">
        <v>4.49</v>
      </c>
      <c r="N668" s="18">
        <v>30.5</v>
      </c>
      <c r="O668" s="19">
        <v>0.56810000000000005</v>
      </c>
      <c r="Q668" s="21">
        <f t="shared" si="71"/>
        <v>749.10273129770997</v>
      </c>
      <c r="R668" s="7">
        <f t="shared" si="72"/>
        <v>6235841.7999999998</v>
      </c>
      <c r="S668" s="8">
        <f t="shared" si="73"/>
        <v>775593.62</v>
      </c>
      <c r="T668" s="8">
        <f t="shared" si="74"/>
        <v>5268509</v>
      </c>
      <c r="U668" s="8">
        <f t="shared" si="75"/>
        <v>98132.457800000004</v>
      </c>
      <c r="V668" s="8">
        <f t="shared" si="76"/>
        <v>129398507.59890382</v>
      </c>
    </row>
    <row r="669" spans="1:22" x14ac:dyDescent="0.4">
      <c r="A669" s="22">
        <v>2016</v>
      </c>
      <c r="B669" s="22" t="s">
        <v>21</v>
      </c>
      <c r="C669" s="23">
        <v>2.5</v>
      </c>
      <c r="D669" s="22" t="s">
        <v>78</v>
      </c>
      <c r="E669" s="1" t="s">
        <v>44</v>
      </c>
      <c r="F669" s="1" t="s">
        <v>23</v>
      </c>
      <c r="G669" s="28" t="s">
        <v>83</v>
      </c>
      <c r="H669" s="24">
        <v>62640</v>
      </c>
      <c r="I669" s="1">
        <v>130</v>
      </c>
      <c r="J669" s="17">
        <v>36</v>
      </c>
      <c r="K669" s="24">
        <f t="shared" si="70"/>
        <v>1740</v>
      </c>
      <c r="L669" s="18">
        <v>36.5</v>
      </c>
      <c r="M669" s="18">
        <v>4.3499999999999996</v>
      </c>
      <c r="N669" s="18">
        <v>31.5</v>
      </c>
      <c r="O669" s="19">
        <v>0.56620000000000004</v>
      </c>
      <c r="Q669" s="21">
        <f t="shared" si="71"/>
        <v>985.1880000000001</v>
      </c>
      <c r="R669" s="7">
        <f t="shared" si="72"/>
        <v>2286360</v>
      </c>
      <c r="S669" s="8">
        <f t="shared" si="73"/>
        <v>272484</v>
      </c>
      <c r="T669" s="8">
        <f t="shared" si="74"/>
        <v>1973160</v>
      </c>
      <c r="U669" s="8">
        <f t="shared" si="75"/>
        <v>35466.768000000004</v>
      </c>
      <c r="V669" s="8">
        <f t="shared" si="76"/>
        <v>61712176.320000008</v>
      </c>
    </row>
    <row r="670" spans="1:22" x14ac:dyDescent="0.4">
      <c r="A670" s="22">
        <v>2016</v>
      </c>
      <c r="B670" s="22" t="s">
        <v>21</v>
      </c>
      <c r="C670" s="23">
        <v>3.8</v>
      </c>
      <c r="D670" s="22" t="s">
        <v>79</v>
      </c>
      <c r="E670" s="1" t="s">
        <v>44</v>
      </c>
      <c r="F670" s="1" t="s">
        <v>23</v>
      </c>
      <c r="G670" s="28" t="s">
        <v>83</v>
      </c>
      <c r="H670" s="24">
        <v>91849.96</v>
      </c>
      <c r="I670" s="1">
        <v>187</v>
      </c>
      <c r="J670" s="17">
        <v>58</v>
      </c>
      <c r="K670" s="24">
        <f t="shared" si="70"/>
        <v>1583.6200000000001</v>
      </c>
      <c r="L670" s="18">
        <v>35.5</v>
      </c>
      <c r="M670" s="18">
        <v>4.01</v>
      </c>
      <c r="N670" s="18">
        <v>31.5</v>
      </c>
      <c r="O670" s="19">
        <v>0.56230000000000002</v>
      </c>
      <c r="Q670" s="21">
        <f t="shared" si="71"/>
        <v>890.46952600000009</v>
      </c>
      <c r="R670" s="7">
        <f t="shared" si="72"/>
        <v>3260673.58</v>
      </c>
      <c r="S670" s="8">
        <f t="shared" si="73"/>
        <v>368318.33960000001</v>
      </c>
      <c r="T670" s="8">
        <f t="shared" si="74"/>
        <v>2893273.74</v>
      </c>
      <c r="U670" s="8">
        <f t="shared" si="75"/>
        <v>51647.232508000008</v>
      </c>
      <c r="V670" s="8">
        <f t="shared" si="76"/>
        <v>81789590.344318971</v>
      </c>
    </row>
    <row r="671" spans="1:22" x14ac:dyDescent="0.4">
      <c r="A671" s="30">
        <v>2016</v>
      </c>
      <c r="B671" s="30" t="s">
        <v>19</v>
      </c>
      <c r="D671" s="22" t="s">
        <v>79</v>
      </c>
      <c r="E671" s="1" t="s">
        <v>44</v>
      </c>
      <c r="F671" s="1" t="s">
        <v>23</v>
      </c>
      <c r="G671" s="28" t="s">
        <v>74</v>
      </c>
      <c r="H671" s="24">
        <v>6849</v>
      </c>
      <c r="I671" s="1">
        <v>13</v>
      </c>
      <c r="J671" s="17">
        <v>10</v>
      </c>
      <c r="K671" s="24">
        <f t="shared" si="70"/>
        <v>684.9</v>
      </c>
      <c r="L671" s="18">
        <v>35.5</v>
      </c>
      <c r="M671" s="18">
        <v>4.96</v>
      </c>
      <c r="N671" s="18">
        <v>28.3</v>
      </c>
      <c r="O671" s="19">
        <v>0.52959999999999996</v>
      </c>
      <c r="Q671" s="21">
        <f t="shared" si="71"/>
        <v>362.72303999999997</v>
      </c>
      <c r="R671" s="7">
        <f t="shared" si="72"/>
        <v>243139.5</v>
      </c>
      <c r="S671" s="8">
        <f t="shared" si="73"/>
        <v>33971.040000000001</v>
      </c>
      <c r="T671" s="8">
        <f t="shared" si="74"/>
        <v>193826.7</v>
      </c>
      <c r="U671" s="8">
        <f t="shared" si="75"/>
        <v>3627.2303999999999</v>
      </c>
      <c r="V671" s="8">
        <f t="shared" si="76"/>
        <v>2484290.10096</v>
      </c>
    </row>
    <row r="672" spans="1:22" x14ac:dyDescent="0.4">
      <c r="A672" s="30">
        <v>2016</v>
      </c>
      <c r="B672" s="30" t="s">
        <v>21</v>
      </c>
      <c r="C672" s="23">
        <v>3</v>
      </c>
      <c r="D672" s="22" t="s">
        <v>79</v>
      </c>
      <c r="E672" s="1" t="s">
        <v>44</v>
      </c>
      <c r="F672" s="1" t="s">
        <v>23</v>
      </c>
      <c r="G672" s="28" t="s">
        <v>83</v>
      </c>
      <c r="H672" s="24">
        <v>311149</v>
      </c>
      <c r="I672" s="1">
        <v>623</v>
      </c>
      <c r="J672" s="17">
        <v>200</v>
      </c>
      <c r="K672" s="24">
        <f t="shared" si="70"/>
        <v>1555.7449999999999</v>
      </c>
      <c r="L672" s="18">
        <v>34.4</v>
      </c>
      <c r="M672" s="18">
        <v>4.41</v>
      </c>
      <c r="N672" s="18">
        <v>29.6</v>
      </c>
      <c r="O672" s="19">
        <v>0.53159999999999996</v>
      </c>
      <c r="Q672" s="21">
        <f t="shared" si="71"/>
        <v>827.03404199999989</v>
      </c>
      <c r="R672" s="7">
        <f t="shared" si="72"/>
        <v>10703525.6</v>
      </c>
      <c r="S672" s="8">
        <f t="shared" si="73"/>
        <v>1372167.09</v>
      </c>
      <c r="T672" s="8">
        <f t="shared" si="74"/>
        <v>9210010.4000000004</v>
      </c>
      <c r="U672" s="8">
        <f t="shared" si="75"/>
        <v>165406.80839999998</v>
      </c>
      <c r="V672" s="8">
        <f t="shared" si="76"/>
        <v>257330815.13425797</v>
      </c>
    </row>
    <row r="673" spans="1:22" x14ac:dyDescent="0.4">
      <c r="A673" s="30">
        <v>2016</v>
      </c>
      <c r="B673" s="30" t="s">
        <v>49</v>
      </c>
      <c r="C673" s="23">
        <v>1.2</v>
      </c>
      <c r="D673" s="22" t="s">
        <v>79</v>
      </c>
      <c r="E673" s="1" t="s">
        <v>44</v>
      </c>
      <c r="F673" s="1" t="s">
        <v>20</v>
      </c>
      <c r="G673" s="28" t="s">
        <v>84</v>
      </c>
      <c r="H673" s="24">
        <v>69598</v>
      </c>
      <c r="I673" s="1">
        <v>140</v>
      </c>
      <c r="J673" s="17">
        <v>60</v>
      </c>
      <c r="K673" s="24">
        <f t="shared" si="70"/>
        <v>1159.9666666666667</v>
      </c>
      <c r="L673" s="18">
        <v>37.1</v>
      </c>
      <c r="M673" s="18">
        <v>4.3099999999999996</v>
      </c>
      <c r="N673" s="18">
        <v>31.8</v>
      </c>
      <c r="O673" s="19">
        <v>0.56940000000000002</v>
      </c>
      <c r="Q673" s="21">
        <f t="shared" si="71"/>
        <v>660.48502000000008</v>
      </c>
      <c r="R673" s="7">
        <f t="shared" si="72"/>
        <v>2582085.8000000003</v>
      </c>
      <c r="S673" s="8">
        <f t="shared" si="73"/>
        <v>299967.37999999995</v>
      </c>
      <c r="T673" s="8">
        <f t="shared" si="74"/>
        <v>2213216.4</v>
      </c>
      <c r="U673" s="8">
        <f t="shared" si="75"/>
        <v>39629.101200000005</v>
      </c>
      <c r="V673" s="8">
        <f t="shared" si="76"/>
        <v>45968436.421960004</v>
      </c>
    </row>
    <row r="674" spans="1:22" x14ac:dyDescent="0.4">
      <c r="A674" s="22">
        <v>2016</v>
      </c>
      <c r="B674" s="22" t="s">
        <v>41</v>
      </c>
      <c r="C674" s="23">
        <v>3.5</v>
      </c>
      <c r="D674" s="22" t="s">
        <v>79</v>
      </c>
      <c r="E674" s="1" t="s">
        <v>44</v>
      </c>
      <c r="F674" s="1" t="s">
        <v>23</v>
      </c>
      <c r="G674" s="28" t="s">
        <v>83</v>
      </c>
      <c r="H674" s="24">
        <v>196132</v>
      </c>
      <c r="I674" s="1">
        <v>412</v>
      </c>
      <c r="J674" s="17">
        <v>127</v>
      </c>
      <c r="K674" s="24">
        <f t="shared" si="70"/>
        <v>1544.3464566929133</v>
      </c>
      <c r="L674" s="18">
        <v>35.700000000000003</v>
      </c>
      <c r="M674" s="18">
        <v>4.57</v>
      </c>
      <c r="N674" s="18">
        <v>30.9</v>
      </c>
      <c r="O674" s="19">
        <v>0.5464</v>
      </c>
      <c r="Q674" s="21">
        <f t="shared" si="71"/>
        <v>843.83090393700786</v>
      </c>
      <c r="R674" s="7">
        <f t="shared" si="72"/>
        <v>7001912.4000000004</v>
      </c>
      <c r="S674" s="8">
        <f t="shared" si="73"/>
        <v>896323.24000000011</v>
      </c>
      <c r="T674" s="8">
        <f t="shared" si="74"/>
        <v>6060478.7999999998</v>
      </c>
      <c r="U674" s="8">
        <f t="shared" si="75"/>
        <v>107166.5248</v>
      </c>
      <c r="V674" s="8">
        <f t="shared" si="76"/>
        <v>165502242.85097322</v>
      </c>
    </row>
    <row r="675" spans="1:22" x14ac:dyDescent="0.4">
      <c r="A675" s="22">
        <v>2016</v>
      </c>
      <c r="B675" s="22" t="s">
        <v>19</v>
      </c>
      <c r="D675" s="22" t="s">
        <v>79</v>
      </c>
      <c r="E675" s="1" t="s">
        <v>44</v>
      </c>
      <c r="F675" s="1" t="s">
        <v>23</v>
      </c>
      <c r="G675" s="28" t="s">
        <v>74</v>
      </c>
      <c r="H675" s="24">
        <v>71864</v>
      </c>
      <c r="I675" s="1">
        <v>149</v>
      </c>
      <c r="J675" s="17">
        <v>105</v>
      </c>
      <c r="K675" s="24">
        <f t="shared" si="70"/>
        <v>684.41904761904766</v>
      </c>
      <c r="L675" s="18">
        <v>34.700000000000003</v>
      </c>
      <c r="M675" s="18">
        <v>5</v>
      </c>
      <c r="N675" s="18">
        <v>28.3</v>
      </c>
      <c r="O675" s="19">
        <v>0.47589999999999999</v>
      </c>
      <c r="Q675" s="21">
        <f t="shared" si="71"/>
        <v>325.71502476190471</v>
      </c>
      <c r="R675" s="7">
        <f t="shared" si="72"/>
        <v>2493680.8000000003</v>
      </c>
      <c r="S675" s="8">
        <f t="shared" si="73"/>
        <v>359320</v>
      </c>
      <c r="T675" s="8">
        <f t="shared" si="74"/>
        <v>2033751.2</v>
      </c>
      <c r="U675" s="8">
        <f t="shared" si="75"/>
        <v>34200.077599999997</v>
      </c>
      <c r="V675" s="8">
        <f t="shared" si="76"/>
        <v>23407184.539489519</v>
      </c>
    </row>
    <row r="676" spans="1:22" x14ac:dyDescent="0.4">
      <c r="A676" s="30">
        <v>2016</v>
      </c>
      <c r="B676" s="30" t="s">
        <v>19</v>
      </c>
      <c r="D676" s="22" t="s">
        <v>79</v>
      </c>
      <c r="E676" s="1" t="s">
        <v>44</v>
      </c>
      <c r="F676" s="1" t="s">
        <v>46</v>
      </c>
      <c r="G676" s="28" t="s">
        <v>82</v>
      </c>
      <c r="H676" s="24">
        <v>35339</v>
      </c>
      <c r="I676" s="1">
        <v>74</v>
      </c>
      <c r="J676" s="17">
        <v>100</v>
      </c>
      <c r="K676" s="24">
        <f t="shared" si="70"/>
        <v>353.39</v>
      </c>
      <c r="L676" s="18">
        <v>35.799999999999997</v>
      </c>
      <c r="M676" s="18">
        <v>4.6100000000000003</v>
      </c>
      <c r="N676" s="18">
        <v>31.5</v>
      </c>
      <c r="O676" s="19">
        <v>0.55600000000000005</v>
      </c>
      <c r="Q676" s="21">
        <f t="shared" si="71"/>
        <v>196.48483999999999</v>
      </c>
      <c r="R676" s="7">
        <f t="shared" si="72"/>
        <v>1265136.2</v>
      </c>
      <c r="S676" s="8">
        <f t="shared" si="73"/>
        <v>162912.79</v>
      </c>
      <c r="T676" s="8">
        <f t="shared" si="74"/>
        <v>1113178.5</v>
      </c>
      <c r="U676" s="8">
        <f t="shared" si="75"/>
        <v>19648.484</v>
      </c>
      <c r="V676" s="8">
        <f t="shared" si="76"/>
        <v>6943577.76076</v>
      </c>
    </row>
    <row r="677" spans="1:22" x14ac:dyDescent="0.4">
      <c r="A677" s="30">
        <v>2016</v>
      </c>
      <c r="B677" s="30" t="s">
        <v>19</v>
      </c>
      <c r="D677" s="22" t="s">
        <v>79</v>
      </c>
      <c r="E677" s="1" t="s">
        <v>44</v>
      </c>
      <c r="F677" s="1" t="s">
        <v>46</v>
      </c>
      <c r="G677" s="28" t="s">
        <v>82</v>
      </c>
      <c r="H677" s="24">
        <v>50999</v>
      </c>
      <c r="I677" s="1">
        <v>103</v>
      </c>
      <c r="J677" s="17">
        <v>148</v>
      </c>
      <c r="K677" s="24">
        <f t="shared" si="70"/>
        <v>344.58783783783781</v>
      </c>
      <c r="L677" s="18">
        <v>35.5</v>
      </c>
      <c r="M677" s="18">
        <v>4.49</v>
      </c>
      <c r="N677" s="18">
        <v>29.2</v>
      </c>
      <c r="O677" s="19">
        <v>0.54969999999999997</v>
      </c>
      <c r="Q677" s="21">
        <f t="shared" si="71"/>
        <v>189.41993445945945</v>
      </c>
      <c r="R677" s="7">
        <f t="shared" si="72"/>
        <v>1810464.5</v>
      </c>
      <c r="S677" s="8">
        <f t="shared" si="73"/>
        <v>228985.51</v>
      </c>
      <c r="T677" s="8">
        <f t="shared" si="74"/>
        <v>1489170.8</v>
      </c>
      <c r="U677" s="8">
        <f t="shared" si="75"/>
        <v>28034.150299999998</v>
      </c>
      <c r="V677" s="8">
        <f t="shared" si="76"/>
        <v>9660227.2374979723</v>
      </c>
    </row>
    <row r="678" spans="1:22" x14ac:dyDescent="0.4">
      <c r="A678" s="22">
        <v>2016</v>
      </c>
      <c r="B678" s="22" t="s">
        <v>19</v>
      </c>
      <c r="D678" s="22" t="s">
        <v>79</v>
      </c>
      <c r="E678" s="1" t="s">
        <v>44</v>
      </c>
      <c r="F678" s="1" t="s">
        <v>46</v>
      </c>
      <c r="G678" s="28" t="s">
        <v>82</v>
      </c>
      <c r="H678" s="24">
        <v>15782</v>
      </c>
      <c r="I678" s="1">
        <v>31</v>
      </c>
      <c r="J678" s="17">
        <v>50</v>
      </c>
      <c r="K678" s="24">
        <f t="shared" si="70"/>
        <v>315.64</v>
      </c>
      <c r="L678" s="18">
        <v>35.5</v>
      </c>
      <c r="M678" s="18">
        <v>4.92</v>
      </c>
      <c r="N678" s="18">
        <v>31.1</v>
      </c>
      <c r="O678" s="19">
        <v>0.5101</v>
      </c>
      <c r="Q678" s="21">
        <f t="shared" si="71"/>
        <v>161.00796399999999</v>
      </c>
      <c r="R678" s="7">
        <f t="shared" si="72"/>
        <v>560261</v>
      </c>
      <c r="S678" s="8">
        <f t="shared" si="73"/>
        <v>77647.44</v>
      </c>
      <c r="T678" s="8">
        <f t="shared" si="74"/>
        <v>490820.2</v>
      </c>
      <c r="U678" s="8">
        <f t="shared" si="75"/>
        <v>8050.3981999999996</v>
      </c>
      <c r="V678" s="8">
        <f t="shared" si="76"/>
        <v>2541027.6878479999</v>
      </c>
    </row>
    <row r="679" spans="1:22" x14ac:dyDescent="0.4">
      <c r="A679" s="22">
        <v>2016</v>
      </c>
      <c r="B679" s="22" t="s">
        <v>41</v>
      </c>
      <c r="C679" s="23">
        <v>2.5</v>
      </c>
      <c r="D679" s="22" t="s">
        <v>79</v>
      </c>
      <c r="E679" s="1" t="s">
        <v>44</v>
      </c>
      <c r="F679" s="1" t="s">
        <v>23</v>
      </c>
      <c r="G679" s="28" t="s">
        <v>83</v>
      </c>
      <c r="H679" s="24">
        <v>273755</v>
      </c>
      <c r="I679" s="1">
        <v>574</v>
      </c>
      <c r="J679" s="17">
        <v>180</v>
      </c>
      <c r="K679" s="24">
        <f t="shared" si="70"/>
        <v>1520.8611111111111</v>
      </c>
      <c r="L679" s="18">
        <v>36.299999999999997</v>
      </c>
      <c r="M679" s="18">
        <v>3.9</v>
      </c>
      <c r="N679" s="18">
        <v>32.1</v>
      </c>
      <c r="O679" s="19">
        <v>0.53680000000000005</v>
      </c>
      <c r="Q679" s="21">
        <f t="shared" si="71"/>
        <v>816.39824444444446</v>
      </c>
      <c r="R679" s="7">
        <f t="shared" si="72"/>
        <v>9937306.5</v>
      </c>
      <c r="S679" s="8">
        <f t="shared" si="73"/>
        <v>1067644.5</v>
      </c>
      <c r="T679" s="8">
        <f t="shared" si="74"/>
        <v>8787535.5</v>
      </c>
      <c r="U679" s="8">
        <f t="shared" si="75"/>
        <v>146951.68400000001</v>
      </c>
      <c r="V679" s="8">
        <f t="shared" si="76"/>
        <v>223493101.40788889</v>
      </c>
    </row>
    <row r="680" spans="1:22" x14ac:dyDescent="0.4">
      <c r="A680" s="30">
        <v>2016</v>
      </c>
      <c r="B680" s="30" t="s">
        <v>19</v>
      </c>
      <c r="D680" s="22" t="s">
        <v>79</v>
      </c>
      <c r="E680" s="1" t="s">
        <v>44</v>
      </c>
      <c r="F680" s="1" t="s">
        <v>46</v>
      </c>
      <c r="G680" s="28" t="s">
        <v>82</v>
      </c>
      <c r="H680" s="24">
        <v>27250</v>
      </c>
      <c r="I680" s="1">
        <v>53</v>
      </c>
      <c r="J680" s="17">
        <v>90</v>
      </c>
      <c r="K680" s="24">
        <f t="shared" si="70"/>
        <v>302.77777777777777</v>
      </c>
      <c r="L680" s="18">
        <v>35.4</v>
      </c>
      <c r="M680" s="18">
        <v>4.93</v>
      </c>
      <c r="N680" s="18">
        <v>31.1</v>
      </c>
      <c r="O680" s="19">
        <v>0.52</v>
      </c>
      <c r="Q680" s="21">
        <f t="shared" si="71"/>
        <v>157.44444444444446</v>
      </c>
      <c r="R680" s="7">
        <f t="shared" si="72"/>
        <v>964650</v>
      </c>
      <c r="S680" s="8">
        <f t="shared" si="73"/>
        <v>134342.5</v>
      </c>
      <c r="T680" s="8">
        <f t="shared" si="74"/>
        <v>847475</v>
      </c>
      <c r="U680" s="8">
        <f t="shared" si="75"/>
        <v>14170</v>
      </c>
      <c r="V680" s="8">
        <f t="shared" si="76"/>
        <v>4290361.111111111</v>
      </c>
    </row>
    <row r="681" spans="1:22" x14ac:dyDescent="0.4">
      <c r="A681" s="22">
        <v>2016</v>
      </c>
      <c r="B681" s="22" t="s">
        <v>49</v>
      </c>
      <c r="C681" s="23">
        <v>1.6</v>
      </c>
      <c r="D681" s="22" t="s">
        <v>79</v>
      </c>
      <c r="E681" s="1" t="s">
        <v>44</v>
      </c>
      <c r="F681" s="1" t="s">
        <v>20</v>
      </c>
      <c r="G681" s="28" t="s">
        <v>82</v>
      </c>
      <c r="H681" s="24">
        <v>166800</v>
      </c>
      <c r="I681" s="1">
        <v>342</v>
      </c>
      <c r="J681" s="17">
        <v>120</v>
      </c>
      <c r="K681" s="24">
        <f t="shared" si="70"/>
        <v>1390</v>
      </c>
      <c r="L681" s="18">
        <v>35.6</v>
      </c>
      <c r="M681" s="18">
        <v>4.34</v>
      </c>
      <c r="N681" s="18">
        <v>31.8</v>
      </c>
      <c r="O681" s="19">
        <v>0.54779999999999995</v>
      </c>
      <c r="Q681" s="21">
        <f t="shared" si="71"/>
        <v>761.44199999999989</v>
      </c>
      <c r="R681" s="7">
        <f t="shared" si="72"/>
        <v>5938080</v>
      </c>
      <c r="S681" s="8">
        <f t="shared" si="73"/>
        <v>723912</v>
      </c>
      <c r="T681" s="8">
        <f t="shared" si="74"/>
        <v>5304240</v>
      </c>
      <c r="U681" s="8">
        <f t="shared" si="75"/>
        <v>91373.04</v>
      </c>
      <c r="V681" s="8">
        <f t="shared" si="76"/>
        <v>127008525.59999998</v>
      </c>
    </row>
    <row r="682" spans="1:22" x14ac:dyDescent="0.4">
      <c r="A682" s="30">
        <v>2016</v>
      </c>
      <c r="B682" s="30" t="s">
        <v>19</v>
      </c>
      <c r="D682" s="22" t="s">
        <v>79</v>
      </c>
      <c r="E682" s="1" t="s">
        <v>44</v>
      </c>
      <c r="F682" s="1" t="s">
        <v>46</v>
      </c>
      <c r="G682" s="28" t="s">
        <v>82</v>
      </c>
      <c r="H682" s="24">
        <v>22744</v>
      </c>
      <c r="I682" s="1">
        <v>44</v>
      </c>
      <c r="J682" s="17">
        <v>76</v>
      </c>
      <c r="K682" s="24">
        <f t="shared" si="70"/>
        <v>299.26315789473682</v>
      </c>
      <c r="L682" s="18">
        <v>34.5</v>
      </c>
      <c r="M682" s="18">
        <v>4.96</v>
      </c>
      <c r="N682" s="18">
        <v>30.2</v>
      </c>
      <c r="O682" s="19">
        <v>0.50619999999999998</v>
      </c>
      <c r="Q682" s="21">
        <f t="shared" si="71"/>
        <v>151.4870105263158</v>
      </c>
      <c r="R682" s="7">
        <f t="shared" si="72"/>
        <v>784668</v>
      </c>
      <c r="S682" s="8">
        <f t="shared" si="73"/>
        <v>112810.24000000001</v>
      </c>
      <c r="T682" s="8">
        <f t="shared" si="74"/>
        <v>686868.79999999993</v>
      </c>
      <c r="U682" s="8">
        <f t="shared" si="75"/>
        <v>11513.0128</v>
      </c>
      <c r="V682" s="8">
        <f t="shared" si="76"/>
        <v>3445420.5674105263</v>
      </c>
    </row>
    <row r="683" spans="1:22" x14ac:dyDescent="0.4">
      <c r="A683" s="30">
        <v>2016</v>
      </c>
      <c r="B683" s="30" t="s">
        <v>21</v>
      </c>
      <c r="C683" s="23">
        <v>2</v>
      </c>
      <c r="D683" s="22" t="s">
        <v>79</v>
      </c>
      <c r="E683" s="1" t="s">
        <v>44</v>
      </c>
      <c r="F683" s="1" t="s">
        <v>20</v>
      </c>
      <c r="G683" s="28" t="s">
        <v>82</v>
      </c>
      <c r="H683" s="24">
        <v>54331</v>
      </c>
      <c r="I683" s="1">
        <v>111</v>
      </c>
      <c r="J683" s="17">
        <v>42</v>
      </c>
      <c r="K683" s="24">
        <f t="shared" si="70"/>
        <v>1293.5952380952381</v>
      </c>
      <c r="L683" s="18">
        <v>35.700000000000003</v>
      </c>
      <c r="M683" s="18">
        <v>4.63</v>
      </c>
      <c r="N683" s="18">
        <v>30.1</v>
      </c>
      <c r="O683" s="19">
        <v>0.55800000000000005</v>
      </c>
      <c r="Q683" s="21">
        <f t="shared" si="71"/>
        <v>721.82614285714294</v>
      </c>
      <c r="R683" s="7">
        <f t="shared" si="72"/>
        <v>1939616.7000000002</v>
      </c>
      <c r="S683" s="8">
        <f t="shared" si="73"/>
        <v>251552.53</v>
      </c>
      <c r="T683" s="8">
        <f t="shared" si="74"/>
        <v>1635363.1</v>
      </c>
      <c r="U683" s="8">
        <f t="shared" si="75"/>
        <v>30316.698000000004</v>
      </c>
      <c r="V683" s="8">
        <f t="shared" si="76"/>
        <v>39217536.167571433</v>
      </c>
    </row>
    <row r="684" spans="1:22" x14ac:dyDescent="0.4">
      <c r="A684" s="30">
        <v>2016</v>
      </c>
      <c r="B684" s="30" t="s">
        <v>41</v>
      </c>
      <c r="C684" s="23">
        <v>5</v>
      </c>
      <c r="D684" s="22" t="s">
        <v>79</v>
      </c>
      <c r="E684" s="1" t="s">
        <v>44</v>
      </c>
      <c r="F684" s="1" t="s">
        <v>23</v>
      </c>
      <c r="G684" s="28" t="s">
        <v>82</v>
      </c>
      <c r="H684" s="24">
        <v>197208</v>
      </c>
      <c r="I684" s="1">
        <v>396</v>
      </c>
      <c r="J684" s="17">
        <v>120</v>
      </c>
      <c r="K684" s="24">
        <f t="shared" si="70"/>
        <v>1643.4</v>
      </c>
      <c r="L684" s="18">
        <v>35.880000000000003</v>
      </c>
      <c r="M684" s="18">
        <v>4.18</v>
      </c>
      <c r="N684" s="18">
        <v>31.35</v>
      </c>
      <c r="O684" s="19">
        <v>0.53700000000000003</v>
      </c>
      <c r="Q684" s="21">
        <f t="shared" si="71"/>
        <v>882.50580000000014</v>
      </c>
      <c r="R684" s="7">
        <f t="shared" si="72"/>
        <v>7075823.040000001</v>
      </c>
      <c r="S684" s="8">
        <f t="shared" si="73"/>
        <v>824329.44</v>
      </c>
      <c r="T684" s="8">
        <f t="shared" si="74"/>
        <v>6182470.8000000007</v>
      </c>
      <c r="U684" s="8">
        <f t="shared" si="75"/>
        <v>105900.69600000001</v>
      </c>
      <c r="V684" s="8">
        <f t="shared" si="76"/>
        <v>174037203.80640003</v>
      </c>
    </row>
    <row r="685" spans="1:22" x14ac:dyDescent="0.4">
      <c r="A685" s="30">
        <v>2016</v>
      </c>
      <c r="B685" s="30" t="s">
        <v>19</v>
      </c>
      <c r="D685" s="22" t="s">
        <v>79</v>
      </c>
      <c r="E685" s="1" t="s">
        <v>44</v>
      </c>
      <c r="F685" s="1" t="s">
        <v>46</v>
      </c>
      <c r="G685" s="28" t="s">
        <v>82</v>
      </c>
      <c r="H685" s="24">
        <v>26541</v>
      </c>
      <c r="I685" s="1">
        <v>53</v>
      </c>
      <c r="J685" s="17">
        <v>89</v>
      </c>
      <c r="K685" s="24">
        <f t="shared" si="70"/>
        <v>298.2134831460674</v>
      </c>
      <c r="L685" s="18">
        <v>35.700000000000003</v>
      </c>
      <c r="M685" s="18">
        <v>4.7</v>
      </c>
      <c r="N685" s="18">
        <v>30.9</v>
      </c>
      <c r="O685" s="19">
        <v>0.56000000000000005</v>
      </c>
      <c r="Q685" s="21">
        <f t="shared" si="71"/>
        <v>166.99955056179778</v>
      </c>
      <c r="R685" s="7">
        <f t="shared" si="72"/>
        <v>947513.70000000007</v>
      </c>
      <c r="S685" s="8">
        <f t="shared" si="73"/>
        <v>124742.70000000001</v>
      </c>
      <c r="T685" s="8">
        <f t="shared" si="74"/>
        <v>820116.89999999991</v>
      </c>
      <c r="U685" s="8">
        <f t="shared" si="75"/>
        <v>14862.960000000001</v>
      </c>
      <c r="V685" s="8">
        <f t="shared" si="76"/>
        <v>4432335.0714606745</v>
      </c>
    </row>
    <row r="686" spans="1:22" x14ac:dyDescent="0.4">
      <c r="A686" s="30">
        <v>2016</v>
      </c>
      <c r="B686" s="30" t="s">
        <v>19</v>
      </c>
      <c r="D686" s="22" t="s">
        <v>79</v>
      </c>
      <c r="E686" s="1" t="s">
        <v>44</v>
      </c>
      <c r="F686" s="1" t="s">
        <v>46</v>
      </c>
      <c r="G686" s="28" t="s">
        <v>82</v>
      </c>
      <c r="H686" s="24">
        <v>26295</v>
      </c>
      <c r="I686" s="1">
        <v>52</v>
      </c>
      <c r="J686" s="17">
        <v>90</v>
      </c>
      <c r="K686" s="24">
        <f t="shared" si="70"/>
        <v>292.16666666666669</v>
      </c>
      <c r="L686" s="18">
        <v>33.700000000000003</v>
      </c>
      <c r="M686" s="18">
        <v>4.5</v>
      </c>
      <c r="N686" s="18">
        <v>27.8</v>
      </c>
      <c r="O686" s="19">
        <v>0.52110000000000001</v>
      </c>
      <c r="Q686" s="21">
        <f t="shared" si="71"/>
        <v>152.24805000000001</v>
      </c>
      <c r="R686" s="7">
        <f t="shared" si="72"/>
        <v>886141.50000000012</v>
      </c>
      <c r="S686" s="8">
        <f t="shared" si="73"/>
        <v>118327.5</v>
      </c>
      <c r="T686" s="8">
        <f t="shared" si="74"/>
        <v>731001</v>
      </c>
      <c r="U686" s="8">
        <f t="shared" si="75"/>
        <v>13702.324500000001</v>
      </c>
      <c r="V686" s="8">
        <f t="shared" si="76"/>
        <v>4003362.4747500001</v>
      </c>
    </row>
    <row r="687" spans="1:22" x14ac:dyDescent="0.4">
      <c r="A687" s="22">
        <v>2016</v>
      </c>
      <c r="B687" s="22" t="s">
        <v>41</v>
      </c>
      <c r="C687" s="23">
        <v>3</v>
      </c>
      <c r="D687" s="22" t="s">
        <v>79</v>
      </c>
      <c r="E687" s="1" t="s">
        <v>44</v>
      </c>
      <c r="F687" s="1" t="s">
        <v>23</v>
      </c>
      <c r="G687" s="28" t="s">
        <v>83</v>
      </c>
      <c r="H687" s="24">
        <v>185504</v>
      </c>
      <c r="I687" s="1">
        <v>385</v>
      </c>
      <c r="J687" s="17">
        <v>124</v>
      </c>
      <c r="K687" s="24">
        <f t="shared" si="70"/>
        <v>1496</v>
      </c>
      <c r="L687" s="18">
        <v>36.5</v>
      </c>
      <c r="M687" s="18">
        <v>4.4000000000000004</v>
      </c>
      <c r="N687" s="18">
        <v>31.5</v>
      </c>
      <c r="O687" s="19">
        <v>0.56620000000000004</v>
      </c>
      <c r="Q687" s="21">
        <f t="shared" si="71"/>
        <v>847.03520000000003</v>
      </c>
      <c r="R687" s="7">
        <f t="shared" si="72"/>
        <v>6770896</v>
      </c>
      <c r="S687" s="8">
        <f t="shared" si="73"/>
        <v>816217.60000000009</v>
      </c>
      <c r="T687" s="8">
        <f t="shared" si="74"/>
        <v>5843376</v>
      </c>
      <c r="U687" s="8">
        <f t="shared" si="75"/>
        <v>105032.36480000001</v>
      </c>
      <c r="V687" s="8">
        <f t="shared" si="76"/>
        <v>157128417.74079999</v>
      </c>
    </row>
    <row r="688" spans="1:22" x14ac:dyDescent="0.4">
      <c r="A688" s="30">
        <v>2016</v>
      </c>
      <c r="B688" s="30" t="s">
        <v>19</v>
      </c>
      <c r="D688" s="22" t="s">
        <v>79</v>
      </c>
      <c r="E688" s="1" t="s">
        <v>44</v>
      </c>
      <c r="F688" s="1" t="s">
        <v>46</v>
      </c>
      <c r="G688" s="28" t="s">
        <v>82</v>
      </c>
      <c r="H688" s="24">
        <v>8457</v>
      </c>
      <c r="I688" s="1">
        <v>18</v>
      </c>
      <c r="J688" s="17">
        <v>29</v>
      </c>
      <c r="K688" s="24">
        <f t="shared" si="70"/>
        <v>291.62068965517244</v>
      </c>
      <c r="L688" s="18">
        <v>35.200000000000003</v>
      </c>
      <c r="M688" s="18">
        <v>4.45</v>
      </c>
      <c r="N688" s="18">
        <v>30.5</v>
      </c>
      <c r="O688" s="19">
        <v>0.5464</v>
      </c>
      <c r="Q688" s="21">
        <f t="shared" si="71"/>
        <v>159.3415448275862</v>
      </c>
      <c r="R688" s="7">
        <f t="shared" si="72"/>
        <v>297686.40000000002</v>
      </c>
      <c r="S688" s="8">
        <f t="shared" si="73"/>
        <v>37633.65</v>
      </c>
      <c r="T688" s="8">
        <f t="shared" si="74"/>
        <v>257938.5</v>
      </c>
      <c r="U688" s="8">
        <f t="shared" si="75"/>
        <v>4620.9048000000003</v>
      </c>
      <c r="V688" s="8">
        <f t="shared" si="76"/>
        <v>1347551.4446068965</v>
      </c>
    </row>
    <row r="689" spans="1:22" x14ac:dyDescent="0.4">
      <c r="A689" s="22">
        <v>2016</v>
      </c>
      <c r="B689" s="22" t="s">
        <v>41</v>
      </c>
      <c r="D689" s="22" t="s">
        <v>79</v>
      </c>
      <c r="E689" s="1" t="s">
        <v>44</v>
      </c>
      <c r="F689" s="1" t="s">
        <v>23</v>
      </c>
      <c r="G689" s="28" t="s">
        <v>82</v>
      </c>
      <c r="H689" s="24">
        <v>105992</v>
      </c>
      <c r="I689" s="1">
        <v>215</v>
      </c>
      <c r="J689" s="17">
        <v>75</v>
      </c>
      <c r="K689" s="24">
        <f t="shared" si="70"/>
        <v>1413.2266666666667</v>
      </c>
      <c r="L689" s="18">
        <v>36.4</v>
      </c>
      <c r="M689" s="18">
        <v>3.51</v>
      </c>
      <c r="N689" s="18">
        <v>32.4</v>
      </c>
      <c r="O689" s="19">
        <v>0.54049999999999998</v>
      </c>
      <c r="Q689" s="21">
        <f t="shared" si="71"/>
        <v>763.84901333333335</v>
      </c>
      <c r="R689" s="7">
        <f t="shared" si="72"/>
        <v>3858108.8</v>
      </c>
      <c r="S689" s="8">
        <f t="shared" si="73"/>
        <v>372031.92</v>
      </c>
      <c r="T689" s="8">
        <f t="shared" si="74"/>
        <v>3434140.8</v>
      </c>
      <c r="U689" s="8">
        <f t="shared" si="75"/>
        <v>57288.675999999999</v>
      </c>
      <c r="V689" s="8">
        <f t="shared" si="76"/>
        <v>80961884.621226668</v>
      </c>
    </row>
    <row r="690" spans="1:22" x14ac:dyDescent="0.4">
      <c r="A690" s="22">
        <v>2016</v>
      </c>
      <c r="B690" s="22" t="s">
        <v>19</v>
      </c>
      <c r="D690" s="22" t="s">
        <v>79</v>
      </c>
      <c r="E690" s="1" t="s">
        <v>44</v>
      </c>
      <c r="F690" s="1" t="s">
        <v>46</v>
      </c>
      <c r="G690" s="28" t="s">
        <v>82</v>
      </c>
      <c r="H690" s="24">
        <v>22844</v>
      </c>
      <c r="I690" s="1">
        <v>49</v>
      </c>
      <c r="J690" s="17">
        <v>80</v>
      </c>
      <c r="K690" s="24">
        <f t="shared" si="70"/>
        <v>285.55</v>
      </c>
      <c r="L690" s="18">
        <v>34.22</v>
      </c>
      <c r="M690" s="18">
        <v>3.84</v>
      </c>
      <c r="N690" s="18">
        <v>29.63</v>
      </c>
      <c r="O690" s="19">
        <v>0.49780000000000002</v>
      </c>
      <c r="Q690" s="21">
        <f t="shared" si="71"/>
        <v>142.14679000000001</v>
      </c>
      <c r="R690" s="7">
        <f t="shared" si="72"/>
        <v>781721.67999999993</v>
      </c>
      <c r="S690" s="8">
        <f t="shared" si="73"/>
        <v>87720.959999999992</v>
      </c>
      <c r="T690" s="8">
        <f t="shared" si="74"/>
        <v>676867.72</v>
      </c>
      <c r="U690" s="8">
        <f t="shared" si="75"/>
        <v>11371.743200000001</v>
      </c>
      <c r="V690" s="8">
        <f t="shared" si="76"/>
        <v>3247201.2707600002</v>
      </c>
    </row>
    <row r="691" spans="1:22" x14ac:dyDescent="0.4">
      <c r="A691" s="22">
        <v>2016</v>
      </c>
      <c r="B691" s="22" t="s">
        <v>41</v>
      </c>
      <c r="C691" s="23">
        <v>2</v>
      </c>
      <c r="D691" s="22" t="s">
        <v>79</v>
      </c>
      <c r="E691" s="1" t="s">
        <v>44</v>
      </c>
      <c r="F691" s="1" t="s">
        <v>23</v>
      </c>
      <c r="G691" s="28" t="s">
        <v>82</v>
      </c>
      <c r="H691" s="24">
        <v>126098</v>
      </c>
      <c r="I691" s="1">
        <v>256</v>
      </c>
      <c r="J691" s="17">
        <v>110</v>
      </c>
      <c r="K691" s="24">
        <f t="shared" si="70"/>
        <v>1146.3454545454545</v>
      </c>
      <c r="L691" s="18">
        <v>34.700000000000003</v>
      </c>
      <c r="M691" s="18">
        <v>3.98</v>
      </c>
      <c r="N691" s="18">
        <v>30.7</v>
      </c>
      <c r="O691" s="19">
        <v>0.53469999999999995</v>
      </c>
      <c r="Q691" s="21">
        <f t="shared" si="71"/>
        <v>612.95091454545445</v>
      </c>
      <c r="R691" s="7">
        <f t="shared" si="72"/>
        <v>4375600.6000000006</v>
      </c>
      <c r="S691" s="8">
        <f t="shared" si="73"/>
        <v>501870.04</v>
      </c>
      <c r="T691" s="8">
        <f t="shared" si="74"/>
        <v>3871208.6</v>
      </c>
      <c r="U691" s="8">
        <f t="shared" si="75"/>
        <v>67424.600599999991</v>
      </c>
      <c r="V691" s="8">
        <f t="shared" si="76"/>
        <v>77291884.422352716</v>
      </c>
    </row>
    <row r="692" spans="1:22" x14ac:dyDescent="0.4">
      <c r="A692" s="30">
        <v>2016</v>
      </c>
      <c r="B692" s="30" t="s">
        <v>19</v>
      </c>
      <c r="D692" s="22" t="s">
        <v>79</v>
      </c>
      <c r="E692" s="1" t="s">
        <v>44</v>
      </c>
      <c r="F692" s="1" t="s">
        <v>20</v>
      </c>
      <c r="G692" s="28" t="s">
        <v>82</v>
      </c>
      <c r="H692" s="24">
        <v>68514</v>
      </c>
      <c r="I692" s="1">
        <v>137</v>
      </c>
      <c r="J692" s="17">
        <v>67</v>
      </c>
      <c r="K692" s="24">
        <f t="shared" si="70"/>
        <v>1022.5970149253732</v>
      </c>
      <c r="L692" s="18">
        <v>35.5</v>
      </c>
      <c r="M692" s="18">
        <v>4.6500000000000004</v>
      </c>
      <c r="N692" s="18">
        <v>30.6</v>
      </c>
      <c r="O692" s="19">
        <v>0.5615</v>
      </c>
      <c r="Q692" s="21">
        <f t="shared" si="71"/>
        <v>574.18822388059698</v>
      </c>
      <c r="R692" s="7">
        <f t="shared" si="72"/>
        <v>2432247</v>
      </c>
      <c r="S692" s="8">
        <f t="shared" si="73"/>
        <v>318590.10000000003</v>
      </c>
      <c r="T692" s="8">
        <f t="shared" si="74"/>
        <v>2096528.4000000001</v>
      </c>
      <c r="U692" s="8">
        <f t="shared" si="75"/>
        <v>38470.610999999997</v>
      </c>
      <c r="V692" s="8">
        <f t="shared" si="76"/>
        <v>39339931.970955223</v>
      </c>
    </row>
    <row r="693" spans="1:22" x14ac:dyDescent="0.4">
      <c r="A693" s="30">
        <v>2016</v>
      </c>
      <c r="B693" s="30" t="s">
        <v>19</v>
      </c>
      <c r="D693" s="22" t="s">
        <v>79</v>
      </c>
      <c r="E693" s="1" t="s">
        <v>44</v>
      </c>
      <c r="F693" s="1" t="s">
        <v>20</v>
      </c>
      <c r="G693" s="28" t="s">
        <v>82</v>
      </c>
      <c r="H693" s="24">
        <v>113804</v>
      </c>
      <c r="I693" s="1">
        <v>222</v>
      </c>
      <c r="J693" s="17">
        <v>145</v>
      </c>
      <c r="K693" s="24">
        <f t="shared" si="70"/>
        <v>784.85517241379307</v>
      </c>
      <c r="L693" s="18">
        <v>35.4</v>
      </c>
      <c r="M693" s="18">
        <v>4.8099999999999996</v>
      </c>
      <c r="N693" s="18">
        <v>30.7</v>
      </c>
      <c r="O693" s="19">
        <v>0.55379999999999996</v>
      </c>
      <c r="Q693" s="21">
        <f t="shared" si="71"/>
        <v>434.65279448275857</v>
      </c>
      <c r="R693" s="7">
        <f t="shared" si="72"/>
        <v>4028661.5999999996</v>
      </c>
      <c r="S693" s="8">
        <f t="shared" si="73"/>
        <v>547397.24</v>
      </c>
      <c r="T693" s="8">
        <f t="shared" si="74"/>
        <v>3493782.8</v>
      </c>
      <c r="U693" s="8">
        <f t="shared" si="75"/>
        <v>63024.655199999994</v>
      </c>
      <c r="V693" s="8">
        <f t="shared" si="76"/>
        <v>49465226.623315856</v>
      </c>
    </row>
    <row r="694" spans="1:22" x14ac:dyDescent="0.4">
      <c r="A694" s="30">
        <v>2016</v>
      </c>
      <c r="B694" s="30" t="s">
        <v>19</v>
      </c>
      <c r="D694" s="22" t="s">
        <v>79</v>
      </c>
      <c r="E694" s="1" t="s">
        <v>44</v>
      </c>
      <c r="F694" s="1" t="s">
        <v>20</v>
      </c>
      <c r="G694" s="28" t="s">
        <v>82</v>
      </c>
      <c r="H694" s="24">
        <v>28753</v>
      </c>
      <c r="I694" s="1">
        <v>57</v>
      </c>
      <c r="J694" s="17">
        <v>40</v>
      </c>
      <c r="K694" s="24">
        <f t="shared" si="70"/>
        <v>718.82500000000005</v>
      </c>
      <c r="L694" s="18">
        <v>35.299999999999997</v>
      </c>
      <c r="M694" s="18">
        <v>4.95</v>
      </c>
      <c r="N694" s="18">
        <v>32.1</v>
      </c>
      <c r="O694" s="19">
        <v>0.52669999999999995</v>
      </c>
      <c r="Q694" s="21">
        <f t="shared" si="71"/>
        <v>378.60512749999998</v>
      </c>
      <c r="R694" s="7">
        <f t="shared" si="72"/>
        <v>1014980.8999999999</v>
      </c>
      <c r="S694" s="8">
        <f t="shared" si="73"/>
        <v>142327.35</v>
      </c>
      <c r="T694" s="8">
        <f t="shared" si="74"/>
        <v>922971.3</v>
      </c>
      <c r="U694" s="8">
        <f t="shared" si="75"/>
        <v>15144.205099999999</v>
      </c>
      <c r="V694" s="8">
        <f t="shared" si="76"/>
        <v>10886033.2310075</v>
      </c>
    </row>
    <row r="695" spans="1:22" x14ac:dyDescent="0.4">
      <c r="A695" s="30">
        <v>2016</v>
      </c>
      <c r="B695" s="30" t="s">
        <v>19</v>
      </c>
      <c r="D695" s="22" t="s">
        <v>79</v>
      </c>
      <c r="E695" s="1" t="s">
        <v>44</v>
      </c>
      <c r="F695" s="1" t="s">
        <v>20</v>
      </c>
      <c r="G695" s="28" t="s">
        <v>82</v>
      </c>
      <c r="H695" s="24">
        <v>67727</v>
      </c>
      <c r="I695" s="1">
        <v>137</v>
      </c>
      <c r="J695" s="17">
        <v>100</v>
      </c>
      <c r="K695" s="24">
        <f t="shared" si="70"/>
        <v>677.27</v>
      </c>
      <c r="L695" s="18">
        <v>37</v>
      </c>
      <c r="M695" s="18">
        <v>4.6500000000000004</v>
      </c>
      <c r="N695" s="18">
        <v>32.299999999999997</v>
      </c>
      <c r="O695" s="19">
        <v>0.57010000000000005</v>
      </c>
      <c r="Q695" s="21">
        <f t="shared" si="71"/>
        <v>386.111627</v>
      </c>
      <c r="R695" s="7">
        <f t="shared" si="72"/>
        <v>2505899</v>
      </c>
      <c r="S695" s="8">
        <f t="shared" si="73"/>
        <v>314930.55000000005</v>
      </c>
      <c r="T695" s="8">
        <f t="shared" si="74"/>
        <v>2187582.0999999996</v>
      </c>
      <c r="U695" s="8">
        <f t="shared" si="75"/>
        <v>38611.162700000001</v>
      </c>
      <c r="V695" s="8">
        <f t="shared" si="76"/>
        <v>26150182.161828998</v>
      </c>
    </row>
    <row r="696" spans="1:22" x14ac:dyDescent="0.4">
      <c r="A696" s="30">
        <v>2016</v>
      </c>
      <c r="B696" s="30" t="s">
        <v>49</v>
      </c>
      <c r="C696" s="23">
        <v>1.5</v>
      </c>
      <c r="D696" s="22" t="s">
        <v>79</v>
      </c>
      <c r="E696" s="1" t="s">
        <v>44</v>
      </c>
      <c r="F696" s="1" t="s">
        <v>20</v>
      </c>
      <c r="G696" s="28" t="s">
        <v>84</v>
      </c>
      <c r="H696" s="24">
        <v>85208</v>
      </c>
      <c r="I696" s="1">
        <v>172</v>
      </c>
      <c r="J696" s="17">
        <v>80</v>
      </c>
      <c r="K696" s="24">
        <f t="shared" si="70"/>
        <v>1065.0999999999999</v>
      </c>
      <c r="L696" s="18">
        <v>37.299999999999997</v>
      </c>
      <c r="M696" s="18">
        <v>4.41</v>
      </c>
      <c r="N696" s="18">
        <v>31.9</v>
      </c>
      <c r="O696" s="19">
        <v>0.56359999999999999</v>
      </c>
      <c r="Q696" s="21">
        <f t="shared" si="71"/>
        <v>600.29035999999996</v>
      </c>
      <c r="R696" s="7">
        <f t="shared" si="72"/>
        <v>3178258.4</v>
      </c>
      <c r="S696" s="8">
        <f t="shared" si="73"/>
        <v>375767.28</v>
      </c>
      <c r="T696" s="8">
        <f t="shared" si="74"/>
        <v>2718135.1999999997</v>
      </c>
      <c r="U696" s="8">
        <f t="shared" si="75"/>
        <v>48023.228799999997</v>
      </c>
      <c r="V696" s="8">
        <f t="shared" si="76"/>
        <v>51149540.994879998</v>
      </c>
    </row>
    <row r="697" spans="1:22" x14ac:dyDescent="0.4">
      <c r="A697" s="22">
        <v>2016</v>
      </c>
      <c r="B697" s="22" t="s">
        <v>41</v>
      </c>
      <c r="D697" s="22" t="s">
        <v>79</v>
      </c>
      <c r="E697" s="1" t="s">
        <v>44</v>
      </c>
      <c r="F697" s="1" t="s">
        <v>98</v>
      </c>
      <c r="G697" s="28" t="s">
        <v>82</v>
      </c>
      <c r="H697" s="24">
        <v>208565</v>
      </c>
      <c r="I697" s="1">
        <v>420</v>
      </c>
      <c r="J697" s="17">
        <v>206</v>
      </c>
      <c r="K697" s="24">
        <f t="shared" si="70"/>
        <v>1012.4514563106796</v>
      </c>
      <c r="L697" s="18">
        <v>36.700000000000003</v>
      </c>
      <c r="M697" s="18">
        <v>4.49</v>
      </c>
      <c r="N697" s="18">
        <v>28.4</v>
      </c>
      <c r="O697" s="19">
        <v>0.54900000000000004</v>
      </c>
      <c r="Q697" s="21">
        <f t="shared" si="71"/>
        <v>555.83584951456317</v>
      </c>
      <c r="R697" s="7">
        <f t="shared" si="72"/>
        <v>7654335.5000000009</v>
      </c>
      <c r="S697" s="8">
        <f t="shared" si="73"/>
        <v>936456.85000000009</v>
      </c>
      <c r="T697" s="8">
        <f t="shared" si="74"/>
        <v>5923246</v>
      </c>
      <c r="U697" s="8">
        <f t="shared" si="75"/>
        <v>114502.18500000001</v>
      </c>
      <c r="V697" s="8">
        <f t="shared" si="76"/>
        <v>115927903.95400487</v>
      </c>
    </row>
    <row r="698" spans="1:22" x14ac:dyDescent="0.4">
      <c r="A698" s="22">
        <v>2016</v>
      </c>
      <c r="B698" s="22" t="s">
        <v>49</v>
      </c>
      <c r="D698" s="22" t="s">
        <v>79</v>
      </c>
      <c r="E698" s="1" t="s">
        <v>44</v>
      </c>
      <c r="F698" s="1" t="s">
        <v>23</v>
      </c>
      <c r="G698" s="28" t="s">
        <v>74</v>
      </c>
      <c r="H698" s="24">
        <v>56809</v>
      </c>
      <c r="I698" s="1">
        <v>115</v>
      </c>
      <c r="J698" s="17">
        <v>80</v>
      </c>
      <c r="K698" s="24">
        <f t="shared" si="70"/>
        <v>710.11249999999995</v>
      </c>
      <c r="L698" s="18">
        <v>35.5</v>
      </c>
      <c r="M698" s="18">
        <v>4.2</v>
      </c>
      <c r="N698" s="18">
        <v>29.5</v>
      </c>
      <c r="O698" s="19">
        <v>0.55969999999999998</v>
      </c>
      <c r="Q698" s="21">
        <f t="shared" si="71"/>
        <v>397.44996624999999</v>
      </c>
      <c r="R698" s="7">
        <f t="shared" si="72"/>
        <v>2016719.5</v>
      </c>
      <c r="S698" s="8">
        <f t="shared" si="73"/>
        <v>238597.80000000002</v>
      </c>
      <c r="T698" s="8">
        <f t="shared" si="74"/>
        <v>1675865.5</v>
      </c>
      <c r="U698" s="8">
        <f t="shared" si="75"/>
        <v>31795.997299999999</v>
      </c>
      <c r="V698" s="8">
        <f t="shared" si="76"/>
        <v>22578735.132696249</v>
      </c>
    </row>
    <row r="699" spans="1:22" x14ac:dyDescent="0.4">
      <c r="A699" s="22">
        <v>2016</v>
      </c>
      <c r="B699" s="22" t="s">
        <v>21</v>
      </c>
      <c r="D699" s="22" t="s">
        <v>79</v>
      </c>
      <c r="E699" s="1" t="s">
        <v>44</v>
      </c>
      <c r="F699" s="1" t="s">
        <v>38</v>
      </c>
      <c r="G699" s="28" t="s">
        <v>74</v>
      </c>
      <c r="H699" s="24">
        <v>36711</v>
      </c>
      <c r="I699" s="1">
        <v>79</v>
      </c>
      <c r="J699" s="17">
        <v>29</v>
      </c>
      <c r="K699" s="24">
        <f t="shared" si="70"/>
        <v>1265.8965517241379</v>
      </c>
      <c r="L699" s="18">
        <v>34.6</v>
      </c>
      <c r="M699" s="18">
        <v>4.24</v>
      </c>
      <c r="N699" s="18">
        <v>26.9</v>
      </c>
      <c r="O699" s="19">
        <v>0.54139999999999999</v>
      </c>
      <c r="Q699" s="21">
        <f t="shared" si="71"/>
        <v>685.35639310344823</v>
      </c>
      <c r="R699" s="7">
        <f t="shared" si="72"/>
        <v>1270200.6000000001</v>
      </c>
      <c r="S699" s="8">
        <f t="shared" si="73"/>
        <v>155654.64000000001</v>
      </c>
      <c r="T699" s="8">
        <f t="shared" si="74"/>
        <v>987525.89999999991</v>
      </c>
      <c r="U699" s="8">
        <f t="shared" si="75"/>
        <v>19875.3354</v>
      </c>
      <c r="V699" s="8">
        <f t="shared" si="76"/>
        <v>25160118.547220688</v>
      </c>
    </row>
    <row r="700" spans="1:22" x14ac:dyDescent="0.4">
      <c r="A700" s="22">
        <v>2016</v>
      </c>
      <c r="B700" s="22" t="s">
        <v>41</v>
      </c>
      <c r="D700" s="22" t="s">
        <v>79</v>
      </c>
      <c r="E700" s="1" t="s">
        <v>44</v>
      </c>
      <c r="F700" s="1" t="s">
        <v>38</v>
      </c>
      <c r="G700" s="28" t="s">
        <v>74</v>
      </c>
      <c r="H700" s="24">
        <v>51326</v>
      </c>
      <c r="I700" s="1">
        <v>102</v>
      </c>
      <c r="J700" s="17">
        <v>45</v>
      </c>
      <c r="K700" s="24">
        <f t="shared" si="70"/>
        <v>1140.5777777777778</v>
      </c>
      <c r="L700" s="18">
        <v>35.299999999999997</v>
      </c>
      <c r="M700" s="18">
        <v>4.67</v>
      </c>
      <c r="N700" s="18">
        <v>28.6</v>
      </c>
      <c r="O700" s="19">
        <v>0.55379999999999996</v>
      </c>
      <c r="Q700" s="21">
        <f t="shared" si="71"/>
        <v>631.65197333333333</v>
      </c>
      <c r="R700" s="7">
        <f t="shared" si="72"/>
        <v>1811807.7999999998</v>
      </c>
      <c r="S700" s="8">
        <f t="shared" si="73"/>
        <v>239692.41999999998</v>
      </c>
      <c r="T700" s="8">
        <f t="shared" si="74"/>
        <v>1467923.6</v>
      </c>
      <c r="U700" s="8">
        <f t="shared" si="75"/>
        <v>28424.338799999998</v>
      </c>
      <c r="V700" s="8">
        <f t="shared" si="76"/>
        <v>32420169.183306668</v>
      </c>
    </row>
    <row r="701" spans="1:22" x14ac:dyDescent="0.4">
      <c r="A701" s="22">
        <v>2016</v>
      </c>
      <c r="B701" s="22" t="s">
        <v>41</v>
      </c>
      <c r="D701" s="22" t="s">
        <v>79</v>
      </c>
      <c r="E701" s="1" t="s">
        <v>44</v>
      </c>
      <c r="F701" s="1" t="s">
        <v>98</v>
      </c>
      <c r="G701" s="28" t="s">
        <v>82</v>
      </c>
      <c r="H701" s="24">
        <v>208565</v>
      </c>
      <c r="I701" s="1">
        <v>420</v>
      </c>
      <c r="J701" s="17">
        <v>206</v>
      </c>
      <c r="K701" s="24">
        <f t="shared" si="70"/>
        <v>1012.4514563106796</v>
      </c>
      <c r="L701" s="18">
        <v>36.700000000000003</v>
      </c>
      <c r="M701" s="18">
        <v>4.49</v>
      </c>
      <c r="N701" s="18">
        <v>28.4</v>
      </c>
      <c r="O701" s="19">
        <v>0.54900000000000004</v>
      </c>
      <c r="Q701" s="21">
        <f t="shared" si="71"/>
        <v>555.83584951456317</v>
      </c>
      <c r="R701" s="7">
        <f t="shared" si="72"/>
        <v>7654335.5000000009</v>
      </c>
      <c r="S701" s="8">
        <f t="shared" si="73"/>
        <v>936456.85000000009</v>
      </c>
      <c r="T701" s="8">
        <f t="shared" si="74"/>
        <v>5923246</v>
      </c>
      <c r="U701" s="8">
        <f t="shared" si="75"/>
        <v>114502.18500000001</v>
      </c>
      <c r="V701" s="8">
        <f t="shared" si="76"/>
        <v>115927903.95400487</v>
      </c>
    </row>
    <row r="702" spans="1:22" x14ac:dyDescent="0.4">
      <c r="A702" s="22">
        <v>2016</v>
      </c>
      <c r="B702" s="22" t="s">
        <v>49</v>
      </c>
      <c r="D702" s="22" t="s">
        <v>79</v>
      </c>
      <c r="E702" s="1" t="s">
        <v>44</v>
      </c>
      <c r="F702" s="1" t="s">
        <v>38</v>
      </c>
      <c r="G702" s="28" t="s">
        <v>74</v>
      </c>
      <c r="H702" s="24">
        <v>44586</v>
      </c>
      <c r="I702" s="1">
        <v>93</v>
      </c>
      <c r="J702" s="17">
        <v>49</v>
      </c>
      <c r="K702" s="24">
        <f t="shared" si="70"/>
        <v>909.91836734693879</v>
      </c>
      <c r="L702" s="18">
        <v>36</v>
      </c>
      <c r="M702" s="18">
        <v>4.5199999999999996</v>
      </c>
      <c r="N702" s="18">
        <v>30</v>
      </c>
      <c r="O702" s="19">
        <v>0.52200000000000002</v>
      </c>
      <c r="Q702" s="21">
        <f t="shared" si="71"/>
        <v>474.97738775510203</v>
      </c>
      <c r="R702" s="7">
        <f t="shared" si="72"/>
        <v>1605096</v>
      </c>
      <c r="S702" s="8">
        <f t="shared" si="73"/>
        <v>201528.71999999997</v>
      </c>
      <c r="T702" s="8">
        <f t="shared" si="74"/>
        <v>1337580</v>
      </c>
      <c r="U702" s="8">
        <f t="shared" si="75"/>
        <v>23273.892</v>
      </c>
      <c r="V702" s="8">
        <f t="shared" si="76"/>
        <v>21177341.810448978</v>
      </c>
    </row>
    <row r="703" spans="1:22" x14ac:dyDescent="0.4">
      <c r="A703" s="22">
        <v>2016</v>
      </c>
      <c r="B703" s="22" t="s">
        <v>41</v>
      </c>
      <c r="D703" s="22" t="s">
        <v>79</v>
      </c>
      <c r="E703" s="1" t="s">
        <v>44</v>
      </c>
      <c r="F703" s="1" t="s">
        <v>36</v>
      </c>
      <c r="G703" s="28" t="s">
        <v>74</v>
      </c>
      <c r="H703" s="24">
        <v>230949</v>
      </c>
      <c r="I703" s="1">
        <v>474</v>
      </c>
      <c r="J703" s="17">
        <v>125</v>
      </c>
      <c r="K703" s="24">
        <f t="shared" si="70"/>
        <v>1847.5920000000001</v>
      </c>
      <c r="L703" s="18">
        <v>36.6</v>
      </c>
      <c r="M703" s="18">
        <v>4.3</v>
      </c>
      <c r="N703" s="18">
        <v>30</v>
      </c>
      <c r="O703" s="19">
        <v>0.5696</v>
      </c>
      <c r="Q703" s="21">
        <f t="shared" si="71"/>
        <v>1052.3884032000001</v>
      </c>
      <c r="R703" s="7">
        <f t="shared" si="72"/>
        <v>8452733.4000000004</v>
      </c>
      <c r="S703" s="8">
        <f t="shared" si="73"/>
        <v>993080.7</v>
      </c>
      <c r="T703" s="8">
        <f t="shared" si="74"/>
        <v>6928470</v>
      </c>
      <c r="U703" s="8">
        <f t="shared" si="75"/>
        <v>131548.55040000001</v>
      </c>
      <c r="V703" s="8">
        <f t="shared" si="76"/>
        <v>243048049.33063683</v>
      </c>
    </row>
    <row r="704" spans="1:22" x14ac:dyDescent="0.4">
      <c r="A704" s="30">
        <v>2016</v>
      </c>
      <c r="B704" s="30" t="s">
        <v>19</v>
      </c>
      <c r="D704" s="22" t="s">
        <v>79</v>
      </c>
      <c r="E704" s="1" t="s">
        <v>44</v>
      </c>
      <c r="F704" s="1" t="s">
        <v>23</v>
      </c>
      <c r="G704" s="28" t="s">
        <v>74</v>
      </c>
      <c r="H704" s="24">
        <v>40414</v>
      </c>
      <c r="I704" s="1">
        <v>81</v>
      </c>
      <c r="J704" s="17">
        <v>62</v>
      </c>
      <c r="K704" s="24">
        <f t="shared" si="70"/>
        <v>651.83870967741939</v>
      </c>
      <c r="L704" s="18">
        <v>34.299999999999997</v>
      </c>
      <c r="M704" s="18">
        <v>4.84</v>
      </c>
      <c r="N704" s="18">
        <v>28.6</v>
      </c>
      <c r="O704" s="19">
        <v>0.51659999999999995</v>
      </c>
      <c r="Q704" s="21">
        <f t="shared" si="71"/>
        <v>336.7398774193548</v>
      </c>
      <c r="R704" s="7">
        <f t="shared" si="72"/>
        <v>1386200.2</v>
      </c>
      <c r="S704" s="8">
        <f t="shared" si="73"/>
        <v>195603.75999999998</v>
      </c>
      <c r="T704" s="8">
        <f t="shared" si="74"/>
        <v>1155840.4000000001</v>
      </c>
      <c r="U704" s="8">
        <f t="shared" si="75"/>
        <v>20877.872399999997</v>
      </c>
      <c r="V704" s="8">
        <f t="shared" si="76"/>
        <v>13609005.406025805</v>
      </c>
    </row>
    <row r="705" spans="1:22" x14ac:dyDescent="0.4">
      <c r="A705" s="30">
        <v>2016</v>
      </c>
      <c r="B705" s="30" t="s">
        <v>19</v>
      </c>
      <c r="D705" s="22" t="s">
        <v>79</v>
      </c>
      <c r="E705" s="1" t="s">
        <v>44</v>
      </c>
      <c r="F705" s="1" t="s">
        <v>23</v>
      </c>
      <c r="G705" s="28" t="s">
        <v>74</v>
      </c>
      <c r="H705" s="24">
        <v>147278</v>
      </c>
      <c r="I705" s="1">
        <v>292</v>
      </c>
      <c r="J705" s="17">
        <v>235</v>
      </c>
      <c r="K705" s="24">
        <f t="shared" si="70"/>
        <v>626.71489361702129</v>
      </c>
      <c r="L705" s="18">
        <v>35.5</v>
      </c>
      <c r="M705" s="18">
        <v>4.93</v>
      </c>
      <c r="N705" s="18">
        <v>28.7</v>
      </c>
      <c r="O705" s="19">
        <v>0.53539999999999999</v>
      </c>
      <c r="Q705" s="21">
        <f t="shared" si="71"/>
        <v>335.54315404255317</v>
      </c>
      <c r="R705" s="7">
        <f t="shared" si="72"/>
        <v>5228369</v>
      </c>
      <c r="S705" s="8">
        <f t="shared" si="73"/>
        <v>726080.53999999992</v>
      </c>
      <c r="T705" s="8">
        <f t="shared" si="74"/>
        <v>4226878.5999999996</v>
      </c>
      <c r="U705" s="8">
        <f t="shared" si="75"/>
        <v>78852.641199999998</v>
      </c>
      <c r="V705" s="8">
        <f t="shared" si="76"/>
        <v>49418124.641079143</v>
      </c>
    </row>
    <row r="706" spans="1:22" x14ac:dyDescent="0.4">
      <c r="A706" s="22">
        <v>2016</v>
      </c>
      <c r="B706" s="22" t="s">
        <v>41</v>
      </c>
      <c r="D706" s="22" t="s">
        <v>79</v>
      </c>
      <c r="E706" s="1" t="s">
        <v>44</v>
      </c>
      <c r="F706" s="1" t="s">
        <v>36</v>
      </c>
      <c r="G706" s="28" t="s">
        <v>74</v>
      </c>
      <c r="H706" s="24">
        <v>230949</v>
      </c>
      <c r="I706" s="1">
        <v>474</v>
      </c>
      <c r="J706" s="17">
        <v>125</v>
      </c>
      <c r="K706" s="24">
        <f t="shared" si="70"/>
        <v>1847.5920000000001</v>
      </c>
      <c r="L706" s="18">
        <v>36.6</v>
      </c>
      <c r="M706" s="18">
        <v>4.3099999999999996</v>
      </c>
      <c r="N706" s="18">
        <v>30</v>
      </c>
      <c r="O706" s="19">
        <v>0.5696</v>
      </c>
      <c r="Q706" s="21">
        <f t="shared" si="71"/>
        <v>1052.3884032000001</v>
      </c>
      <c r="R706" s="7">
        <f t="shared" si="72"/>
        <v>8452733.4000000004</v>
      </c>
      <c r="S706" s="8">
        <f t="shared" si="73"/>
        <v>995390.19</v>
      </c>
      <c r="T706" s="8">
        <f t="shared" si="74"/>
        <v>6928470</v>
      </c>
      <c r="U706" s="8">
        <f t="shared" si="75"/>
        <v>131548.55040000001</v>
      </c>
      <c r="V706" s="8">
        <f t="shared" si="76"/>
        <v>243048049.33063683</v>
      </c>
    </row>
    <row r="707" spans="1:22" x14ac:dyDescent="0.4">
      <c r="A707" s="22">
        <v>2016</v>
      </c>
      <c r="B707" s="22" t="s">
        <v>41</v>
      </c>
      <c r="D707" s="22" t="s">
        <v>79</v>
      </c>
      <c r="E707" s="1" t="s">
        <v>44</v>
      </c>
      <c r="F707" s="1" t="s">
        <v>36</v>
      </c>
      <c r="G707" s="28" t="s">
        <v>74</v>
      </c>
      <c r="H707" s="24">
        <v>208242</v>
      </c>
      <c r="I707" s="1">
        <v>424</v>
      </c>
      <c r="J707" s="17">
        <v>120</v>
      </c>
      <c r="K707" s="24">
        <f t="shared" ref="K707:K770" si="77">IF(J707="",0,H707/J707)</f>
        <v>1735.35</v>
      </c>
      <c r="L707" s="18">
        <v>37.4</v>
      </c>
      <c r="M707" s="18">
        <v>3.98</v>
      </c>
      <c r="N707" s="18">
        <v>30.8</v>
      </c>
      <c r="O707" s="19">
        <v>0.57499999999999996</v>
      </c>
      <c r="Q707" s="21">
        <f t="shared" ref="Q707:Q770" si="78">IF(J707="",0,O707*H707/J707)</f>
        <v>997.82624999999996</v>
      </c>
      <c r="R707" s="7">
        <f t="shared" ref="R707:R770" si="79">$H707*L707</f>
        <v>7788250.7999999998</v>
      </c>
      <c r="S707" s="8">
        <f t="shared" ref="S707:S770" si="80">$H707*M707</f>
        <v>828803.16</v>
      </c>
      <c r="T707" s="8">
        <f t="shared" ref="T707:T770" si="81">$H707*N707</f>
        <v>6413853.6000000006</v>
      </c>
      <c r="U707" s="8">
        <f t="shared" ref="U707:U770" si="82">$H707*O707</f>
        <v>119739.15</v>
      </c>
      <c r="V707" s="8">
        <f t="shared" ref="V707:V770" si="83">$H707*Q707</f>
        <v>207789333.95249999</v>
      </c>
    </row>
    <row r="708" spans="1:22" x14ac:dyDescent="0.4">
      <c r="A708" s="30">
        <v>2016</v>
      </c>
      <c r="B708" s="30" t="s">
        <v>19</v>
      </c>
      <c r="D708" s="22" t="s">
        <v>79</v>
      </c>
      <c r="E708" s="1" t="s">
        <v>44</v>
      </c>
      <c r="F708" s="1" t="s">
        <v>23</v>
      </c>
      <c r="G708" s="28" t="s">
        <v>74</v>
      </c>
      <c r="H708" s="24">
        <v>84060</v>
      </c>
      <c r="I708" s="1">
        <v>173</v>
      </c>
      <c r="J708" s="17">
        <v>139</v>
      </c>
      <c r="K708" s="24">
        <f t="shared" si="77"/>
        <v>604.74820143884892</v>
      </c>
      <c r="L708" s="18">
        <v>34.299999999999997</v>
      </c>
      <c r="M708" s="18">
        <v>4.29</v>
      </c>
      <c r="N708" s="18">
        <v>27.3</v>
      </c>
      <c r="O708" s="19">
        <v>0.53520000000000001</v>
      </c>
      <c r="Q708" s="21">
        <f t="shared" si="78"/>
        <v>323.66123741007198</v>
      </c>
      <c r="R708" s="7">
        <f t="shared" si="79"/>
        <v>2883257.9999999995</v>
      </c>
      <c r="S708" s="8">
        <f t="shared" si="80"/>
        <v>360617.4</v>
      </c>
      <c r="T708" s="8">
        <f t="shared" si="81"/>
        <v>2294838</v>
      </c>
      <c r="U708" s="8">
        <f t="shared" si="82"/>
        <v>44988.912000000004</v>
      </c>
      <c r="V708" s="8">
        <f t="shared" si="83"/>
        <v>27206963.616690651</v>
      </c>
    </row>
    <row r="709" spans="1:22" x14ac:dyDescent="0.4">
      <c r="A709" s="22">
        <v>2016</v>
      </c>
      <c r="B709" s="22" t="s">
        <v>41</v>
      </c>
      <c r="D709" s="22" t="s">
        <v>79</v>
      </c>
      <c r="E709" s="1" t="s">
        <v>44</v>
      </c>
      <c r="F709" s="1" t="s">
        <v>36</v>
      </c>
      <c r="G709" s="28" t="s">
        <v>74</v>
      </c>
      <c r="H709" s="24">
        <v>163935</v>
      </c>
      <c r="I709" s="1">
        <v>337</v>
      </c>
      <c r="J709" s="17">
        <v>85</v>
      </c>
      <c r="K709" s="24">
        <f t="shared" si="77"/>
        <v>1928.6470588235295</v>
      </c>
      <c r="L709" s="18">
        <v>35.799999999999997</v>
      </c>
      <c r="M709" s="18">
        <v>3.99</v>
      </c>
      <c r="N709" s="18">
        <v>28</v>
      </c>
      <c r="O709" s="19">
        <v>0.56330000000000002</v>
      </c>
      <c r="Q709" s="21">
        <f t="shared" si="78"/>
        <v>1086.4068882352942</v>
      </c>
      <c r="R709" s="7">
        <f t="shared" si="79"/>
        <v>5868872.9999999991</v>
      </c>
      <c r="S709" s="8">
        <f t="shared" si="80"/>
        <v>654100.65</v>
      </c>
      <c r="T709" s="8">
        <f t="shared" si="81"/>
        <v>4590180</v>
      </c>
      <c r="U709" s="8">
        <f t="shared" si="82"/>
        <v>92344.585500000001</v>
      </c>
      <c r="V709" s="8">
        <f t="shared" si="83"/>
        <v>178100113.22285295</v>
      </c>
    </row>
    <row r="710" spans="1:22" x14ac:dyDescent="0.4">
      <c r="A710" s="22">
        <v>2016</v>
      </c>
      <c r="B710" s="22" t="s">
        <v>19</v>
      </c>
      <c r="D710" s="22" t="s">
        <v>79</v>
      </c>
      <c r="E710" s="1" t="s">
        <v>44</v>
      </c>
      <c r="F710" s="1" t="s">
        <v>23</v>
      </c>
      <c r="G710" s="28" t="s">
        <v>74</v>
      </c>
      <c r="H710" s="24">
        <v>6654</v>
      </c>
      <c r="I710" s="1">
        <v>13</v>
      </c>
      <c r="J710" s="17">
        <v>12</v>
      </c>
      <c r="K710" s="24">
        <f t="shared" si="77"/>
        <v>554.5</v>
      </c>
      <c r="L710" s="18">
        <v>36.200000000000003</v>
      </c>
      <c r="M710" s="18">
        <v>4.4000000000000004</v>
      </c>
      <c r="N710" s="18">
        <v>28.8</v>
      </c>
      <c r="O710" s="19">
        <v>0.56030000000000002</v>
      </c>
      <c r="Q710" s="21">
        <f t="shared" si="78"/>
        <v>310.68635</v>
      </c>
      <c r="R710" s="7">
        <f t="shared" si="79"/>
        <v>240874.80000000002</v>
      </c>
      <c r="S710" s="8">
        <f t="shared" si="80"/>
        <v>29277.600000000002</v>
      </c>
      <c r="T710" s="8">
        <f t="shared" si="81"/>
        <v>191635.20000000001</v>
      </c>
      <c r="U710" s="8">
        <f t="shared" si="82"/>
        <v>3728.2362000000003</v>
      </c>
      <c r="V710" s="8">
        <f t="shared" si="83"/>
        <v>2067306.9728999999</v>
      </c>
    </row>
    <row r="711" spans="1:22" x14ac:dyDescent="0.4">
      <c r="A711" s="22">
        <v>2016</v>
      </c>
      <c r="B711" s="22" t="s">
        <v>41</v>
      </c>
      <c r="D711" s="22" t="s">
        <v>79</v>
      </c>
      <c r="E711" s="1" t="s">
        <v>44</v>
      </c>
      <c r="F711" s="1" t="s">
        <v>36</v>
      </c>
      <c r="G711" s="28" t="s">
        <v>74</v>
      </c>
      <c r="H711" s="24">
        <v>230668</v>
      </c>
      <c r="I711" s="1">
        <v>479</v>
      </c>
      <c r="J711" s="17">
        <v>120</v>
      </c>
      <c r="K711" s="24">
        <f t="shared" si="77"/>
        <v>1922.2333333333333</v>
      </c>
      <c r="L711" s="18">
        <v>36.299999999999997</v>
      </c>
      <c r="M711" s="18">
        <v>3.72</v>
      </c>
      <c r="N711" s="18">
        <v>28.9</v>
      </c>
      <c r="O711" s="19">
        <v>0.56720000000000004</v>
      </c>
      <c r="Q711" s="21">
        <f t="shared" si="78"/>
        <v>1090.2907466666668</v>
      </c>
      <c r="R711" s="7">
        <f t="shared" si="79"/>
        <v>8373248.3999999994</v>
      </c>
      <c r="S711" s="8">
        <f t="shared" si="80"/>
        <v>858084.96000000008</v>
      </c>
      <c r="T711" s="8">
        <f t="shared" si="81"/>
        <v>6666305.1999999993</v>
      </c>
      <c r="U711" s="8">
        <f t="shared" si="82"/>
        <v>130834.88960000001</v>
      </c>
      <c r="V711" s="8">
        <f t="shared" si="83"/>
        <v>251495185.95210668</v>
      </c>
    </row>
    <row r="712" spans="1:22" x14ac:dyDescent="0.4">
      <c r="A712" s="22">
        <v>2016</v>
      </c>
      <c r="B712" s="22" t="s">
        <v>19</v>
      </c>
      <c r="D712" s="22" t="s">
        <v>79</v>
      </c>
      <c r="E712" s="1" t="s">
        <v>44</v>
      </c>
      <c r="F712" s="1" t="s">
        <v>103</v>
      </c>
      <c r="G712" s="28" t="s">
        <v>69</v>
      </c>
      <c r="H712" s="24">
        <v>52114</v>
      </c>
      <c r="I712" s="1">
        <v>103</v>
      </c>
      <c r="J712" s="17">
        <v>120</v>
      </c>
      <c r="K712" s="24">
        <f t="shared" si="77"/>
        <v>434.28333333333336</v>
      </c>
      <c r="L712" s="18">
        <v>36.299999999999997</v>
      </c>
      <c r="M712" s="18">
        <v>4.62</v>
      </c>
      <c r="N712" s="18">
        <v>31.3</v>
      </c>
      <c r="O712" s="19">
        <v>0.56640000000000001</v>
      </c>
      <c r="Q712" s="21">
        <f t="shared" si="78"/>
        <v>245.97808000000001</v>
      </c>
      <c r="R712" s="7">
        <f t="shared" si="79"/>
        <v>1891738.2</v>
      </c>
      <c r="S712" s="8">
        <f t="shared" si="80"/>
        <v>240766.68</v>
      </c>
      <c r="T712" s="8">
        <f t="shared" si="81"/>
        <v>1631168.2</v>
      </c>
      <c r="U712" s="8">
        <f t="shared" si="82"/>
        <v>29517.369600000002</v>
      </c>
      <c r="V712" s="8">
        <f t="shared" si="83"/>
        <v>12818901.661119999</v>
      </c>
    </row>
    <row r="713" spans="1:22" x14ac:dyDescent="0.4">
      <c r="A713" s="30">
        <v>2016</v>
      </c>
      <c r="B713" s="30" t="s">
        <v>41</v>
      </c>
      <c r="D713" s="22" t="s">
        <v>79</v>
      </c>
      <c r="E713" s="1" t="s">
        <v>44</v>
      </c>
      <c r="F713" s="1" t="s">
        <v>106</v>
      </c>
      <c r="G713" s="28" t="s">
        <v>60</v>
      </c>
      <c r="H713" s="24">
        <v>45360</v>
      </c>
      <c r="I713" s="1">
        <v>91</v>
      </c>
      <c r="J713" s="17">
        <v>30</v>
      </c>
      <c r="K713" s="24">
        <f t="shared" si="77"/>
        <v>1512</v>
      </c>
      <c r="L713" s="18">
        <v>40.4</v>
      </c>
      <c r="M713" s="18">
        <v>3.68</v>
      </c>
      <c r="N713" s="18">
        <v>33.9</v>
      </c>
      <c r="O713" s="19">
        <v>0.54810000000000003</v>
      </c>
      <c r="Q713" s="21">
        <f t="shared" si="78"/>
        <v>828.72720000000004</v>
      </c>
      <c r="R713" s="7">
        <f t="shared" si="79"/>
        <v>1832544</v>
      </c>
      <c r="S713" s="8">
        <f t="shared" si="80"/>
        <v>166924.80000000002</v>
      </c>
      <c r="T713" s="8">
        <f t="shared" si="81"/>
        <v>1537704</v>
      </c>
      <c r="U713" s="8">
        <f t="shared" si="82"/>
        <v>24861.816000000003</v>
      </c>
      <c r="V713" s="8">
        <f t="shared" si="83"/>
        <v>37591065.792000003</v>
      </c>
    </row>
    <row r="714" spans="1:22" x14ac:dyDescent="0.4">
      <c r="A714" s="22">
        <v>2016</v>
      </c>
      <c r="B714" s="22" t="s">
        <v>21</v>
      </c>
      <c r="D714" s="22" t="s">
        <v>79</v>
      </c>
      <c r="E714" s="1" t="s">
        <v>44</v>
      </c>
      <c r="F714" s="1" t="s">
        <v>23</v>
      </c>
      <c r="G714" s="28" t="s">
        <v>83</v>
      </c>
      <c r="H714" s="24">
        <v>141883</v>
      </c>
      <c r="I714" s="1">
        <v>301</v>
      </c>
      <c r="J714" s="17">
        <v>99</v>
      </c>
      <c r="K714" s="24">
        <f t="shared" si="77"/>
        <v>1433.1616161616162</v>
      </c>
      <c r="L714" s="18">
        <v>35.9</v>
      </c>
      <c r="M714" s="18">
        <v>3.15</v>
      </c>
      <c r="N714" s="18">
        <v>31.9</v>
      </c>
      <c r="O714" s="19">
        <v>0.51480000000000004</v>
      </c>
      <c r="Q714" s="21">
        <f t="shared" si="78"/>
        <v>737.79160000000002</v>
      </c>
      <c r="R714" s="7">
        <f t="shared" si="79"/>
        <v>5093599.7</v>
      </c>
      <c r="S714" s="8">
        <f t="shared" si="80"/>
        <v>446931.45</v>
      </c>
      <c r="T714" s="8">
        <f t="shared" si="81"/>
        <v>4526067.7</v>
      </c>
      <c r="U714" s="8">
        <f t="shared" si="82"/>
        <v>73041.368400000007</v>
      </c>
      <c r="V714" s="8">
        <f t="shared" si="83"/>
        <v>104680085.5828</v>
      </c>
    </row>
    <row r="715" spans="1:22" x14ac:dyDescent="0.4">
      <c r="A715" s="22">
        <v>2016</v>
      </c>
      <c r="B715" s="22" t="s">
        <v>41</v>
      </c>
      <c r="C715" s="23">
        <v>5</v>
      </c>
      <c r="D715" s="22" t="s">
        <v>79</v>
      </c>
      <c r="E715" s="1" t="s">
        <v>44</v>
      </c>
      <c r="F715" s="1" t="s">
        <v>23</v>
      </c>
      <c r="G715" s="28" t="s">
        <v>83</v>
      </c>
      <c r="H715" s="24">
        <v>132378</v>
      </c>
      <c r="I715" s="1">
        <v>266</v>
      </c>
      <c r="J715" s="17">
        <v>100</v>
      </c>
      <c r="K715" s="24">
        <f t="shared" si="77"/>
        <v>1323.78</v>
      </c>
      <c r="L715" s="18">
        <v>36.299999999999997</v>
      </c>
      <c r="M715" s="18">
        <v>3.96</v>
      </c>
      <c r="N715" s="18">
        <v>32.1</v>
      </c>
      <c r="O715" s="19">
        <v>0.55230000000000001</v>
      </c>
      <c r="Q715" s="21">
        <f t="shared" si="78"/>
        <v>731.123694</v>
      </c>
      <c r="R715" s="7">
        <f t="shared" si="79"/>
        <v>4805321.3999999994</v>
      </c>
      <c r="S715" s="8">
        <f t="shared" si="80"/>
        <v>524216.88</v>
      </c>
      <c r="T715" s="8">
        <f t="shared" si="81"/>
        <v>4249333.8</v>
      </c>
      <c r="U715" s="8">
        <f t="shared" si="82"/>
        <v>73112.369399999996</v>
      </c>
      <c r="V715" s="8">
        <f t="shared" si="83"/>
        <v>96784692.364332005</v>
      </c>
    </row>
    <row r="716" spans="1:22" x14ac:dyDescent="0.4">
      <c r="A716" s="22">
        <v>2016</v>
      </c>
      <c r="B716" s="22" t="s">
        <v>19</v>
      </c>
      <c r="D716" s="22" t="s">
        <v>79</v>
      </c>
      <c r="E716" s="1" t="s">
        <v>44</v>
      </c>
      <c r="F716" s="1" t="s">
        <v>29</v>
      </c>
      <c r="G716" s="28" t="s">
        <v>56</v>
      </c>
      <c r="H716" s="24">
        <v>56722</v>
      </c>
      <c r="I716" s="1">
        <v>125</v>
      </c>
      <c r="J716" s="17">
        <v>77</v>
      </c>
      <c r="K716" s="24">
        <f t="shared" si="77"/>
        <v>736.64935064935059</v>
      </c>
      <c r="L716" s="18">
        <v>35</v>
      </c>
      <c r="M716" s="18">
        <v>4.59</v>
      </c>
      <c r="N716" s="18">
        <v>31</v>
      </c>
      <c r="O716" s="19">
        <v>0.5232</v>
      </c>
      <c r="Q716" s="21">
        <f t="shared" si="78"/>
        <v>385.41494025974026</v>
      </c>
      <c r="R716" s="7">
        <f t="shared" si="79"/>
        <v>1985270</v>
      </c>
      <c r="S716" s="8">
        <f t="shared" si="80"/>
        <v>260353.97999999998</v>
      </c>
      <c r="T716" s="8">
        <f t="shared" si="81"/>
        <v>1758382</v>
      </c>
      <c r="U716" s="8">
        <f t="shared" si="82"/>
        <v>29676.950400000002</v>
      </c>
      <c r="V716" s="8">
        <f t="shared" si="83"/>
        <v>21861506.241412986</v>
      </c>
    </row>
    <row r="717" spans="1:22" x14ac:dyDescent="0.4">
      <c r="A717" s="22">
        <v>2016</v>
      </c>
      <c r="B717" s="22" t="s">
        <v>19</v>
      </c>
      <c r="D717" s="22" t="s">
        <v>79</v>
      </c>
      <c r="E717" s="1" t="s">
        <v>44</v>
      </c>
      <c r="F717" s="1" t="s">
        <v>103</v>
      </c>
      <c r="G717" s="28" t="s">
        <v>69</v>
      </c>
      <c r="H717" s="24">
        <v>25026</v>
      </c>
      <c r="I717" s="1">
        <v>51</v>
      </c>
      <c r="J717" s="17">
        <v>58.9</v>
      </c>
      <c r="K717" s="24">
        <f t="shared" si="77"/>
        <v>424.88964346349746</v>
      </c>
      <c r="L717" s="18">
        <v>35.1</v>
      </c>
      <c r="M717" s="18">
        <v>4.2</v>
      </c>
      <c r="N717" s="18">
        <v>30.4</v>
      </c>
      <c r="O717" s="19">
        <v>0.55469999999999997</v>
      </c>
      <c r="Q717" s="21">
        <f t="shared" si="78"/>
        <v>235.68628522920201</v>
      </c>
      <c r="R717" s="7">
        <f t="shared" si="79"/>
        <v>878412.60000000009</v>
      </c>
      <c r="S717" s="8">
        <f t="shared" si="80"/>
        <v>105109.20000000001</v>
      </c>
      <c r="T717" s="8">
        <f t="shared" si="81"/>
        <v>760790.39999999991</v>
      </c>
      <c r="U717" s="8">
        <f t="shared" si="82"/>
        <v>13881.922199999999</v>
      </c>
      <c r="V717" s="8">
        <f t="shared" si="83"/>
        <v>5898284.9741460094</v>
      </c>
    </row>
    <row r="718" spans="1:22" x14ac:dyDescent="0.4">
      <c r="A718" s="22">
        <v>2016</v>
      </c>
      <c r="B718" s="22" t="s">
        <v>41</v>
      </c>
      <c r="D718" s="22" t="s">
        <v>79</v>
      </c>
      <c r="E718" s="1" t="s">
        <v>44</v>
      </c>
      <c r="F718" s="1" t="s">
        <v>103</v>
      </c>
      <c r="G718" s="28" t="s">
        <v>74</v>
      </c>
      <c r="H718" s="24">
        <v>81126</v>
      </c>
      <c r="I718" s="1">
        <v>164</v>
      </c>
      <c r="J718" s="17">
        <v>53</v>
      </c>
      <c r="K718" s="24">
        <f t="shared" si="77"/>
        <v>1530.6792452830189</v>
      </c>
      <c r="L718" s="18">
        <v>36.299999999999997</v>
      </c>
      <c r="M718" s="18">
        <v>3.79</v>
      </c>
      <c r="N718" s="18">
        <v>28.7</v>
      </c>
      <c r="O718" s="19">
        <v>0.53320000000000001</v>
      </c>
      <c r="Q718" s="21">
        <f t="shared" si="78"/>
        <v>816.15817358490574</v>
      </c>
      <c r="R718" s="7">
        <f t="shared" si="79"/>
        <v>2944873.8</v>
      </c>
      <c r="S718" s="8">
        <f t="shared" si="80"/>
        <v>307467.53999999998</v>
      </c>
      <c r="T718" s="8">
        <f t="shared" si="81"/>
        <v>2328316.1999999997</v>
      </c>
      <c r="U718" s="8">
        <f t="shared" si="82"/>
        <v>43256.383200000004</v>
      </c>
      <c r="V718" s="8">
        <f t="shared" si="83"/>
        <v>66211647.99024906</v>
      </c>
    </row>
    <row r="719" spans="1:22" x14ac:dyDescent="0.4">
      <c r="A719" s="30">
        <v>2016</v>
      </c>
      <c r="B719" s="30" t="s">
        <v>19</v>
      </c>
      <c r="D719" s="22" t="s">
        <v>79</v>
      </c>
      <c r="E719" s="1" t="s">
        <v>44</v>
      </c>
      <c r="F719" s="1" t="s">
        <v>38</v>
      </c>
      <c r="G719" s="28" t="s">
        <v>52</v>
      </c>
      <c r="H719" s="24">
        <v>23767</v>
      </c>
      <c r="I719" s="1">
        <v>51</v>
      </c>
      <c r="J719" s="17">
        <v>108</v>
      </c>
      <c r="K719" s="24">
        <f t="shared" si="77"/>
        <v>220.06481481481481</v>
      </c>
      <c r="L719" s="18">
        <v>35.799999999999997</v>
      </c>
      <c r="M719" s="18">
        <v>4.5999999999999996</v>
      </c>
      <c r="N719" s="18">
        <v>31.2</v>
      </c>
      <c r="O719" s="19">
        <v>0.54559999999999997</v>
      </c>
      <c r="Q719" s="21">
        <f t="shared" si="78"/>
        <v>120.06736296296296</v>
      </c>
      <c r="R719" s="7">
        <f t="shared" si="79"/>
        <v>850858.6</v>
      </c>
      <c r="S719" s="8">
        <f t="shared" si="80"/>
        <v>109328.2</v>
      </c>
      <c r="T719" s="8">
        <f t="shared" si="81"/>
        <v>741530.4</v>
      </c>
      <c r="U719" s="8">
        <f t="shared" si="82"/>
        <v>12967.2752</v>
      </c>
      <c r="V719" s="8">
        <f t="shared" si="83"/>
        <v>2853641.0155407405</v>
      </c>
    </row>
    <row r="720" spans="1:22" x14ac:dyDescent="0.4">
      <c r="A720" s="30">
        <v>2016</v>
      </c>
      <c r="B720" s="30" t="s">
        <v>19</v>
      </c>
      <c r="D720" s="22" t="s">
        <v>79</v>
      </c>
      <c r="E720" s="1" t="s">
        <v>44</v>
      </c>
      <c r="F720" s="1" t="s">
        <v>38</v>
      </c>
      <c r="G720" s="28" t="s">
        <v>52</v>
      </c>
      <c r="H720" s="24">
        <v>16976</v>
      </c>
      <c r="I720" s="1">
        <v>36</v>
      </c>
      <c r="J720" s="17">
        <v>66</v>
      </c>
      <c r="K720" s="24">
        <f t="shared" si="77"/>
        <v>257.21212121212119</v>
      </c>
      <c r="L720" s="18">
        <v>36.299999999999997</v>
      </c>
      <c r="M720" s="18">
        <v>4.67</v>
      </c>
      <c r="N720" s="18">
        <v>31.7</v>
      </c>
      <c r="O720" s="19">
        <v>0.52359999999999995</v>
      </c>
      <c r="Q720" s="21">
        <f t="shared" si="78"/>
        <v>134.67626666666666</v>
      </c>
      <c r="R720" s="7">
        <f t="shared" si="79"/>
        <v>616228.79999999993</v>
      </c>
      <c r="S720" s="8">
        <f t="shared" si="80"/>
        <v>79277.919999999998</v>
      </c>
      <c r="T720" s="8">
        <f t="shared" si="81"/>
        <v>538139.19999999995</v>
      </c>
      <c r="U720" s="8">
        <f t="shared" si="82"/>
        <v>8888.6335999999992</v>
      </c>
      <c r="V720" s="8">
        <f t="shared" si="83"/>
        <v>2286264.3029333334</v>
      </c>
    </row>
    <row r="721" spans="1:22" x14ac:dyDescent="0.4">
      <c r="A721" s="30">
        <v>2016</v>
      </c>
      <c r="B721" s="30" t="s">
        <v>19</v>
      </c>
      <c r="D721" s="22" t="s">
        <v>79</v>
      </c>
      <c r="E721" s="1" t="s">
        <v>44</v>
      </c>
      <c r="F721" s="1" t="s">
        <v>103</v>
      </c>
      <c r="G721" s="28" t="s">
        <v>116</v>
      </c>
      <c r="H721" s="24">
        <v>10049</v>
      </c>
      <c r="I721" s="1">
        <v>20</v>
      </c>
      <c r="J721" s="17">
        <v>32</v>
      </c>
      <c r="K721" s="24">
        <f t="shared" si="77"/>
        <v>314.03125</v>
      </c>
      <c r="L721" s="18">
        <v>34.1</v>
      </c>
      <c r="M721" s="18">
        <v>4.7300000000000004</v>
      </c>
      <c r="N721" s="18">
        <v>29.9</v>
      </c>
      <c r="O721" s="19">
        <v>0.51590000000000003</v>
      </c>
      <c r="Q721" s="21">
        <f t="shared" si="78"/>
        <v>162.00872187500002</v>
      </c>
      <c r="R721" s="7">
        <f t="shared" si="79"/>
        <v>342670.9</v>
      </c>
      <c r="S721" s="8">
        <f t="shared" si="80"/>
        <v>47531.770000000004</v>
      </c>
      <c r="T721" s="8">
        <f t="shared" si="81"/>
        <v>300465.09999999998</v>
      </c>
      <c r="U721" s="8">
        <f t="shared" si="82"/>
        <v>5184.2791000000007</v>
      </c>
      <c r="V721" s="8">
        <f t="shared" si="83"/>
        <v>1628025.6461218752</v>
      </c>
    </row>
    <row r="722" spans="1:22" x14ac:dyDescent="0.4">
      <c r="A722" s="22">
        <v>2016</v>
      </c>
      <c r="B722" s="22" t="s">
        <v>19</v>
      </c>
      <c r="D722" s="22" t="s">
        <v>79</v>
      </c>
      <c r="E722" s="1" t="s">
        <v>44</v>
      </c>
      <c r="F722" s="1" t="s">
        <v>23</v>
      </c>
      <c r="G722" s="28" t="s">
        <v>74</v>
      </c>
      <c r="H722" s="24">
        <v>72545</v>
      </c>
      <c r="I722" s="1">
        <v>140</v>
      </c>
      <c r="J722" s="17">
        <v>135</v>
      </c>
      <c r="K722" s="24">
        <f t="shared" si="77"/>
        <v>537.37037037037032</v>
      </c>
      <c r="L722" s="18">
        <v>35</v>
      </c>
      <c r="M722" s="18">
        <v>4.8899999999999997</v>
      </c>
      <c r="N722" s="18">
        <v>28.3</v>
      </c>
      <c r="O722" s="19">
        <v>0.5353</v>
      </c>
      <c r="Q722" s="21">
        <f t="shared" si="78"/>
        <v>287.65435925925925</v>
      </c>
      <c r="R722" s="7">
        <f t="shared" si="79"/>
        <v>2539075</v>
      </c>
      <c r="S722" s="8">
        <f t="shared" si="80"/>
        <v>354745.05</v>
      </c>
      <c r="T722" s="8">
        <f t="shared" si="81"/>
        <v>2053023.5</v>
      </c>
      <c r="U722" s="8">
        <f t="shared" si="82"/>
        <v>38833.338499999998</v>
      </c>
      <c r="V722" s="8">
        <f t="shared" si="83"/>
        <v>20867885.492462963</v>
      </c>
    </row>
    <row r="723" spans="1:22" x14ac:dyDescent="0.4">
      <c r="A723" s="30">
        <v>2016</v>
      </c>
      <c r="B723" s="30" t="s">
        <v>19</v>
      </c>
      <c r="D723" s="22" t="s">
        <v>79</v>
      </c>
      <c r="E723" s="1" t="s">
        <v>44</v>
      </c>
      <c r="F723" s="1" t="s">
        <v>23</v>
      </c>
      <c r="G723" s="28" t="s">
        <v>74</v>
      </c>
      <c r="H723" s="24">
        <v>38460</v>
      </c>
      <c r="I723" s="1">
        <v>76</v>
      </c>
      <c r="J723" s="17">
        <v>74</v>
      </c>
      <c r="K723" s="24">
        <f t="shared" si="77"/>
        <v>519.72972972972968</v>
      </c>
      <c r="L723" s="18">
        <v>34.200000000000003</v>
      </c>
      <c r="M723" s="18">
        <v>4.09</v>
      </c>
      <c r="N723" s="18">
        <v>36.6</v>
      </c>
      <c r="O723" s="19">
        <v>0.52849999999999997</v>
      </c>
      <c r="Q723" s="21">
        <f t="shared" si="78"/>
        <v>274.67716216216218</v>
      </c>
      <c r="R723" s="7">
        <f t="shared" si="79"/>
        <v>1315332</v>
      </c>
      <c r="S723" s="8">
        <f t="shared" si="80"/>
        <v>157301.4</v>
      </c>
      <c r="T723" s="8">
        <f t="shared" si="81"/>
        <v>1407636</v>
      </c>
      <c r="U723" s="8">
        <f t="shared" si="82"/>
        <v>20326.11</v>
      </c>
      <c r="V723" s="8">
        <f t="shared" si="83"/>
        <v>10564083.656756757</v>
      </c>
    </row>
    <row r="724" spans="1:22" x14ac:dyDescent="0.4">
      <c r="A724" s="30">
        <v>2016</v>
      </c>
      <c r="B724" s="30" t="s">
        <v>19</v>
      </c>
      <c r="D724" s="22" t="s">
        <v>79</v>
      </c>
      <c r="E724" s="1" t="s">
        <v>44</v>
      </c>
      <c r="F724" s="1" t="s">
        <v>91</v>
      </c>
      <c r="G724" s="28" t="s">
        <v>75</v>
      </c>
      <c r="H724" s="24">
        <v>43493</v>
      </c>
      <c r="I724" s="1">
        <v>88</v>
      </c>
      <c r="J724" s="17">
        <v>154</v>
      </c>
      <c r="K724" s="24">
        <f t="shared" si="77"/>
        <v>282.4220779220779</v>
      </c>
      <c r="L724" s="18">
        <v>35.299999999999997</v>
      </c>
      <c r="M724" s="18">
        <v>4.38</v>
      </c>
      <c r="N724" s="18">
        <v>27.7</v>
      </c>
      <c r="O724" s="19">
        <v>0.54620000000000002</v>
      </c>
      <c r="Q724" s="21">
        <f t="shared" si="78"/>
        <v>154.25893896103895</v>
      </c>
      <c r="R724" s="7">
        <f t="shared" si="79"/>
        <v>1535302.9</v>
      </c>
      <c r="S724" s="8">
        <f t="shared" si="80"/>
        <v>190499.34</v>
      </c>
      <c r="T724" s="8">
        <f t="shared" si="81"/>
        <v>1204756.0999999999</v>
      </c>
      <c r="U724" s="8">
        <f t="shared" si="82"/>
        <v>23755.8766</v>
      </c>
      <c r="V724" s="8">
        <f t="shared" si="83"/>
        <v>6709184.0322324671</v>
      </c>
    </row>
    <row r="725" spans="1:22" x14ac:dyDescent="0.4">
      <c r="A725" s="22">
        <v>2016</v>
      </c>
      <c r="B725" s="22" t="s">
        <v>19</v>
      </c>
      <c r="D725" s="22" t="s">
        <v>79</v>
      </c>
      <c r="E725" s="1" t="s">
        <v>44</v>
      </c>
      <c r="F725" s="1" t="s">
        <v>23</v>
      </c>
      <c r="G725" s="28" t="s">
        <v>74</v>
      </c>
      <c r="H725" s="24">
        <v>205771</v>
      </c>
      <c r="I725" s="1">
        <v>421</v>
      </c>
      <c r="J725" s="17">
        <v>400</v>
      </c>
      <c r="K725" s="24">
        <f t="shared" si="77"/>
        <v>514.42750000000001</v>
      </c>
      <c r="L725" s="18">
        <v>34.299999999999997</v>
      </c>
      <c r="M725" s="18">
        <v>4.63</v>
      </c>
      <c r="N725" s="18">
        <v>28</v>
      </c>
      <c r="O725" s="19">
        <v>0.53810000000000002</v>
      </c>
      <c r="Q725" s="21">
        <f t="shared" si="78"/>
        <v>276.81343774999999</v>
      </c>
      <c r="R725" s="7">
        <f t="shared" si="79"/>
        <v>7057945.2999999998</v>
      </c>
      <c r="S725" s="8">
        <f t="shared" si="80"/>
        <v>952719.73</v>
      </c>
      <c r="T725" s="8">
        <f t="shared" si="81"/>
        <v>5761588</v>
      </c>
      <c r="U725" s="8">
        <f t="shared" si="82"/>
        <v>110725.3751</v>
      </c>
      <c r="V725" s="8">
        <f t="shared" si="83"/>
        <v>56960177.899255246</v>
      </c>
    </row>
    <row r="726" spans="1:22" x14ac:dyDescent="0.4">
      <c r="A726" s="30">
        <v>2016</v>
      </c>
      <c r="B726" s="30" t="s">
        <v>41</v>
      </c>
      <c r="D726" s="22" t="s">
        <v>79</v>
      </c>
      <c r="E726" s="1" t="s">
        <v>44</v>
      </c>
      <c r="F726" s="1" t="s">
        <v>20</v>
      </c>
      <c r="G726" s="28" t="s">
        <v>84</v>
      </c>
      <c r="H726" s="24">
        <v>165751</v>
      </c>
      <c r="I726" s="1">
        <v>331</v>
      </c>
      <c r="J726" s="17">
        <v>135</v>
      </c>
      <c r="K726" s="24">
        <f t="shared" si="77"/>
        <v>1227.7851851851851</v>
      </c>
      <c r="L726" s="18">
        <v>36.4</v>
      </c>
      <c r="M726" s="18">
        <v>3.86</v>
      </c>
      <c r="N726" s="18">
        <v>30.1</v>
      </c>
      <c r="O726" s="19">
        <v>0.55669999999999997</v>
      </c>
      <c r="Q726" s="21">
        <f t="shared" si="78"/>
        <v>683.50801259259254</v>
      </c>
      <c r="R726" s="7">
        <f t="shared" si="79"/>
        <v>6033336.3999999994</v>
      </c>
      <c r="S726" s="8">
        <f t="shared" si="80"/>
        <v>639798.86</v>
      </c>
      <c r="T726" s="8">
        <f t="shared" si="81"/>
        <v>4989105.1000000006</v>
      </c>
      <c r="U726" s="8">
        <f t="shared" si="82"/>
        <v>92273.581699999995</v>
      </c>
      <c r="V726" s="8">
        <f t="shared" si="83"/>
        <v>113292136.59523481</v>
      </c>
    </row>
    <row r="727" spans="1:22" x14ac:dyDescent="0.4">
      <c r="A727" s="30">
        <v>2016</v>
      </c>
      <c r="B727" s="30" t="s">
        <v>19</v>
      </c>
      <c r="D727" s="22" t="s">
        <v>79</v>
      </c>
      <c r="E727" s="1" t="s">
        <v>44</v>
      </c>
      <c r="F727" s="1" t="s">
        <v>23</v>
      </c>
      <c r="G727" s="28" t="s">
        <v>74</v>
      </c>
      <c r="H727" s="24">
        <v>35645</v>
      </c>
      <c r="I727" s="1">
        <v>73</v>
      </c>
      <c r="J727" s="17">
        <v>73.599999999999994</v>
      </c>
      <c r="K727" s="24">
        <f t="shared" si="77"/>
        <v>484.30706521739137</v>
      </c>
      <c r="L727" s="18">
        <v>33.799999999999997</v>
      </c>
      <c r="M727" s="18">
        <v>4.7300000000000004</v>
      </c>
      <c r="N727" s="18">
        <v>27.9</v>
      </c>
      <c r="O727" s="19">
        <v>0.52910000000000001</v>
      </c>
      <c r="Q727" s="21">
        <f t="shared" si="78"/>
        <v>256.24686820652181</v>
      </c>
      <c r="R727" s="7">
        <f t="shared" si="79"/>
        <v>1204801</v>
      </c>
      <c r="S727" s="8">
        <f t="shared" si="80"/>
        <v>168600.85</v>
      </c>
      <c r="T727" s="8">
        <f t="shared" si="81"/>
        <v>994495.5</v>
      </c>
      <c r="U727" s="8">
        <f t="shared" si="82"/>
        <v>18859.769500000002</v>
      </c>
      <c r="V727" s="8">
        <f t="shared" si="83"/>
        <v>9133919.6172214691</v>
      </c>
    </row>
    <row r="728" spans="1:22" x14ac:dyDescent="0.4">
      <c r="A728" s="30">
        <v>2016</v>
      </c>
      <c r="B728" s="30" t="s">
        <v>19</v>
      </c>
      <c r="D728" s="22" t="s">
        <v>79</v>
      </c>
      <c r="E728" s="1" t="s">
        <v>44</v>
      </c>
      <c r="F728" s="1" t="s">
        <v>23</v>
      </c>
      <c r="G728" s="28" t="s">
        <v>74</v>
      </c>
      <c r="H728" s="24">
        <v>18196</v>
      </c>
      <c r="I728" s="1">
        <v>38</v>
      </c>
      <c r="J728" s="17">
        <v>40</v>
      </c>
      <c r="K728" s="24">
        <f t="shared" si="77"/>
        <v>454.9</v>
      </c>
      <c r="L728" s="18">
        <v>36.1</v>
      </c>
      <c r="M728" s="18">
        <v>3.81</v>
      </c>
      <c r="N728" s="18">
        <v>29.4</v>
      </c>
      <c r="O728" s="19">
        <v>0.5302</v>
      </c>
      <c r="Q728" s="21">
        <f t="shared" si="78"/>
        <v>241.18798000000001</v>
      </c>
      <c r="R728" s="7">
        <f t="shared" si="79"/>
        <v>656875.6</v>
      </c>
      <c r="S728" s="8">
        <f t="shared" si="80"/>
        <v>69326.759999999995</v>
      </c>
      <c r="T728" s="8">
        <f t="shared" si="81"/>
        <v>534962.4</v>
      </c>
      <c r="U728" s="8">
        <f t="shared" si="82"/>
        <v>9647.5192000000006</v>
      </c>
      <c r="V728" s="8">
        <f t="shared" si="83"/>
        <v>4388656.4840799998</v>
      </c>
    </row>
    <row r="729" spans="1:22" x14ac:dyDescent="0.4">
      <c r="A729" s="22">
        <v>2016</v>
      </c>
      <c r="B729" s="22" t="s">
        <v>19</v>
      </c>
      <c r="D729" s="22" t="s">
        <v>79</v>
      </c>
      <c r="E729" s="1" t="s">
        <v>44</v>
      </c>
      <c r="F729" s="1" t="s">
        <v>23</v>
      </c>
      <c r="G729" s="28" t="s">
        <v>74</v>
      </c>
      <c r="H729" s="24">
        <v>35744</v>
      </c>
      <c r="I729" s="1">
        <v>70</v>
      </c>
      <c r="J729" s="17">
        <v>80</v>
      </c>
      <c r="K729" s="24">
        <f t="shared" si="77"/>
        <v>446.8</v>
      </c>
      <c r="L729" s="18">
        <v>35.6</v>
      </c>
      <c r="M729" s="18">
        <v>4.78</v>
      </c>
      <c r="N729" s="18">
        <v>28</v>
      </c>
      <c r="O729" s="19">
        <v>0.55279999999999996</v>
      </c>
      <c r="Q729" s="21">
        <f t="shared" si="78"/>
        <v>246.99103999999997</v>
      </c>
      <c r="R729" s="7">
        <f t="shared" si="79"/>
        <v>1272486.4000000001</v>
      </c>
      <c r="S729" s="8">
        <f t="shared" si="80"/>
        <v>170856.32000000001</v>
      </c>
      <c r="T729" s="8">
        <f t="shared" si="81"/>
        <v>1000832</v>
      </c>
      <c r="U729" s="8">
        <f t="shared" si="82"/>
        <v>19759.283199999998</v>
      </c>
      <c r="V729" s="8">
        <f t="shared" si="83"/>
        <v>8828447.7337599993</v>
      </c>
    </row>
    <row r="730" spans="1:22" x14ac:dyDescent="0.4">
      <c r="A730" s="22">
        <v>2016</v>
      </c>
      <c r="B730" s="22" t="s">
        <v>41</v>
      </c>
      <c r="D730" s="22" t="s">
        <v>79</v>
      </c>
      <c r="E730" s="1" t="s">
        <v>44</v>
      </c>
      <c r="F730" s="1" t="s">
        <v>98</v>
      </c>
      <c r="G730" s="28" t="s">
        <v>74</v>
      </c>
      <c r="H730" s="24">
        <v>41834</v>
      </c>
      <c r="I730" s="1">
        <v>85</v>
      </c>
      <c r="J730" s="17">
        <v>25</v>
      </c>
      <c r="K730" s="24">
        <f t="shared" si="77"/>
        <v>1673.36</v>
      </c>
      <c r="L730" s="18">
        <v>36.299999999999997</v>
      </c>
      <c r="M730" s="18">
        <v>4.12</v>
      </c>
      <c r="N730" s="18">
        <v>30.2</v>
      </c>
      <c r="O730" s="19">
        <v>0.57099999999999995</v>
      </c>
      <c r="Q730" s="21">
        <f t="shared" si="78"/>
        <v>955.48855999999989</v>
      </c>
      <c r="R730" s="7">
        <f t="shared" si="79"/>
        <v>1518574.2</v>
      </c>
      <c r="S730" s="8">
        <f t="shared" si="80"/>
        <v>172356.08000000002</v>
      </c>
      <c r="T730" s="8">
        <f t="shared" si="81"/>
        <v>1263386.8</v>
      </c>
      <c r="U730" s="8">
        <f t="shared" si="82"/>
        <v>23887.213999999996</v>
      </c>
      <c r="V730" s="8">
        <f t="shared" si="83"/>
        <v>39971908.419039994</v>
      </c>
    </row>
    <row r="731" spans="1:22" x14ac:dyDescent="0.4">
      <c r="A731" s="22">
        <v>2016</v>
      </c>
      <c r="B731" s="22" t="s">
        <v>19</v>
      </c>
      <c r="D731" s="22" t="s">
        <v>79</v>
      </c>
      <c r="E731" s="1" t="s">
        <v>44</v>
      </c>
      <c r="F731" s="1" t="s">
        <v>23</v>
      </c>
      <c r="G731" s="28" t="s">
        <v>83</v>
      </c>
      <c r="H731" s="24">
        <v>142710</v>
      </c>
      <c r="I731" s="1">
        <v>289</v>
      </c>
      <c r="J731" s="17">
        <v>150</v>
      </c>
      <c r="K731" s="24">
        <f t="shared" si="77"/>
        <v>951.4</v>
      </c>
      <c r="L731" s="18">
        <v>36.1</v>
      </c>
      <c r="M731" s="18">
        <v>4.7300000000000004</v>
      </c>
      <c r="N731" s="18">
        <v>29.1</v>
      </c>
      <c r="O731" s="19">
        <v>0.5625</v>
      </c>
      <c r="Q731" s="21">
        <f t="shared" si="78"/>
        <v>535.16250000000002</v>
      </c>
      <c r="R731" s="7">
        <f t="shared" si="79"/>
        <v>5151831</v>
      </c>
      <c r="S731" s="8">
        <f t="shared" si="80"/>
        <v>675018.3</v>
      </c>
      <c r="T731" s="8">
        <f t="shared" si="81"/>
        <v>4152861</v>
      </c>
      <c r="U731" s="8">
        <f t="shared" si="82"/>
        <v>80274.375</v>
      </c>
      <c r="V731" s="8">
        <f t="shared" si="83"/>
        <v>76373040.375</v>
      </c>
    </row>
    <row r="732" spans="1:22" x14ac:dyDescent="0.4">
      <c r="A732" s="22">
        <v>2016</v>
      </c>
      <c r="B732" s="22" t="s">
        <v>19</v>
      </c>
      <c r="D732" s="22" t="s">
        <v>79</v>
      </c>
      <c r="E732" s="1" t="s">
        <v>44</v>
      </c>
      <c r="F732" s="1" t="s">
        <v>23</v>
      </c>
      <c r="G732" s="28" t="s">
        <v>74</v>
      </c>
      <c r="H732" s="24">
        <v>138521</v>
      </c>
      <c r="I732" s="1">
        <v>280</v>
      </c>
      <c r="J732" s="17">
        <v>312</v>
      </c>
      <c r="K732" s="24">
        <f t="shared" si="77"/>
        <v>443.97756410256409</v>
      </c>
      <c r="L732" s="18">
        <v>35.340000000000003</v>
      </c>
      <c r="M732" s="18">
        <v>4.5999999999999996</v>
      </c>
      <c r="N732" s="18">
        <v>28.83</v>
      </c>
      <c r="O732" s="19">
        <v>0.56040000000000001</v>
      </c>
      <c r="Q732" s="21">
        <f t="shared" si="78"/>
        <v>248.80502692307689</v>
      </c>
      <c r="R732" s="7">
        <f t="shared" si="79"/>
        <v>4895332.1400000006</v>
      </c>
      <c r="S732" s="8">
        <f t="shared" si="80"/>
        <v>637196.6</v>
      </c>
      <c r="T732" s="8">
        <f t="shared" si="81"/>
        <v>3993560.4299999997</v>
      </c>
      <c r="U732" s="8">
        <f t="shared" si="82"/>
        <v>77627.168399999995</v>
      </c>
      <c r="V732" s="8">
        <f t="shared" si="83"/>
        <v>34464721.134411536</v>
      </c>
    </row>
    <row r="733" spans="1:22" x14ac:dyDescent="0.4">
      <c r="A733" s="30">
        <v>2016</v>
      </c>
      <c r="B733" s="30" t="s">
        <v>19</v>
      </c>
      <c r="D733" s="22" t="s">
        <v>79</v>
      </c>
      <c r="E733" s="1" t="s">
        <v>44</v>
      </c>
      <c r="F733" s="1" t="s">
        <v>23</v>
      </c>
      <c r="G733" s="28" t="s">
        <v>74</v>
      </c>
      <c r="H733" s="24">
        <v>17315</v>
      </c>
      <c r="I733" s="1">
        <v>37</v>
      </c>
      <c r="J733" s="17">
        <v>40</v>
      </c>
      <c r="K733" s="24">
        <f t="shared" si="77"/>
        <v>432.875</v>
      </c>
      <c r="L733" s="18">
        <v>36</v>
      </c>
      <c r="M733" s="18">
        <v>3.84</v>
      </c>
      <c r="N733" s="18">
        <v>28.4</v>
      </c>
      <c r="O733" s="19">
        <v>0.55000000000000004</v>
      </c>
      <c r="Q733" s="21">
        <f t="shared" si="78"/>
        <v>238.08125000000001</v>
      </c>
      <c r="R733" s="7">
        <f t="shared" si="79"/>
        <v>623340</v>
      </c>
      <c r="S733" s="8">
        <f t="shared" si="80"/>
        <v>66489.599999999991</v>
      </c>
      <c r="T733" s="8">
        <f t="shared" si="81"/>
        <v>491746</v>
      </c>
      <c r="U733" s="8">
        <f t="shared" si="82"/>
        <v>9523.25</v>
      </c>
      <c r="V733" s="8">
        <f t="shared" si="83"/>
        <v>4122376.84375</v>
      </c>
    </row>
    <row r="734" spans="1:22" x14ac:dyDescent="0.4">
      <c r="A734" s="22">
        <v>2016</v>
      </c>
      <c r="B734" s="22" t="s">
        <v>19</v>
      </c>
      <c r="D734" s="22" t="s">
        <v>79</v>
      </c>
      <c r="E734" s="1" t="s">
        <v>44</v>
      </c>
      <c r="F734" s="1" t="s">
        <v>23</v>
      </c>
      <c r="G734" s="28" t="s">
        <v>74</v>
      </c>
      <c r="H734" s="24">
        <v>15258</v>
      </c>
      <c r="I734" s="1">
        <v>31</v>
      </c>
      <c r="J734" s="17">
        <v>36</v>
      </c>
      <c r="K734" s="24">
        <f t="shared" si="77"/>
        <v>423.83333333333331</v>
      </c>
      <c r="L734" s="18">
        <v>36.4</v>
      </c>
      <c r="M734" s="18">
        <v>4.55</v>
      </c>
      <c r="N734" s="18">
        <v>29.6</v>
      </c>
      <c r="O734" s="19">
        <v>0.56369999999999998</v>
      </c>
      <c r="Q734" s="21">
        <f t="shared" si="78"/>
        <v>238.91485</v>
      </c>
      <c r="R734" s="7">
        <f t="shared" si="79"/>
        <v>555391.19999999995</v>
      </c>
      <c r="S734" s="8">
        <f t="shared" si="80"/>
        <v>69423.899999999994</v>
      </c>
      <c r="T734" s="8">
        <f t="shared" si="81"/>
        <v>451636.80000000005</v>
      </c>
      <c r="U734" s="8">
        <f t="shared" si="82"/>
        <v>8600.9346000000005</v>
      </c>
      <c r="V734" s="8">
        <f t="shared" si="83"/>
        <v>3645362.7812999999</v>
      </c>
    </row>
    <row r="735" spans="1:22" x14ac:dyDescent="0.4">
      <c r="A735" s="22">
        <v>2016</v>
      </c>
      <c r="B735" s="22" t="s">
        <v>41</v>
      </c>
      <c r="D735" s="22" t="s">
        <v>79</v>
      </c>
      <c r="E735" s="1" t="s">
        <v>44</v>
      </c>
      <c r="F735" s="1" t="s">
        <v>98</v>
      </c>
      <c r="G735" s="28" t="s">
        <v>82</v>
      </c>
      <c r="H735" s="24">
        <v>73813</v>
      </c>
      <c r="I735" s="1">
        <v>152</v>
      </c>
      <c r="J735" s="17">
        <v>60</v>
      </c>
      <c r="K735" s="24">
        <f t="shared" si="77"/>
        <v>1230.2166666666667</v>
      </c>
      <c r="L735" s="18">
        <v>35.69</v>
      </c>
      <c r="M735" s="18">
        <v>4.18</v>
      </c>
      <c r="N735" s="18">
        <v>28.63</v>
      </c>
      <c r="O735" s="19">
        <v>0.55289999999999995</v>
      </c>
      <c r="Q735" s="21">
        <f t="shared" si="78"/>
        <v>680.18679499999996</v>
      </c>
      <c r="R735" s="7">
        <f t="shared" si="79"/>
        <v>2634385.9699999997</v>
      </c>
      <c r="S735" s="8">
        <f t="shared" si="80"/>
        <v>308538.33999999997</v>
      </c>
      <c r="T735" s="8">
        <f t="shared" si="81"/>
        <v>2113266.19</v>
      </c>
      <c r="U735" s="8">
        <f t="shared" si="82"/>
        <v>40811.207699999999</v>
      </c>
      <c r="V735" s="8">
        <f t="shared" si="83"/>
        <v>50206627.899334997</v>
      </c>
    </row>
    <row r="736" spans="1:22" x14ac:dyDescent="0.4">
      <c r="A736" s="22">
        <v>2016</v>
      </c>
      <c r="B736" s="22" t="s">
        <v>19</v>
      </c>
      <c r="D736" s="22" t="s">
        <v>79</v>
      </c>
      <c r="E736" s="1" t="s">
        <v>44</v>
      </c>
      <c r="F736" s="1" t="s">
        <v>20</v>
      </c>
      <c r="G736" s="28" t="s">
        <v>84</v>
      </c>
      <c r="H736" s="24">
        <v>61373</v>
      </c>
      <c r="I736" s="1">
        <v>126</v>
      </c>
      <c r="J736" s="17">
        <v>96</v>
      </c>
      <c r="K736" s="24">
        <f t="shared" si="77"/>
        <v>639.30208333333337</v>
      </c>
      <c r="L736" s="18">
        <v>37</v>
      </c>
      <c r="M736" s="18">
        <v>4.76</v>
      </c>
      <c r="N736" s="18">
        <v>32.1</v>
      </c>
      <c r="O736" s="19">
        <v>0.56499999999999995</v>
      </c>
      <c r="Q736" s="21">
        <f t="shared" si="78"/>
        <v>361.20567708333328</v>
      </c>
      <c r="R736" s="7">
        <f t="shared" si="79"/>
        <v>2270801</v>
      </c>
      <c r="S736" s="8">
        <f t="shared" si="80"/>
        <v>292135.48</v>
      </c>
      <c r="T736" s="8">
        <f t="shared" si="81"/>
        <v>1970073.3</v>
      </c>
      <c r="U736" s="8">
        <f t="shared" si="82"/>
        <v>34675.744999999995</v>
      </c>
      <c r="V736" s="8">
        <f t="shared" si="83"/>
        <v>22168276.019635413</v>
      </c>
    </row>
    <row r="737" spans="1:22" x14ac:dyDescent="0.4">
      <c r="A737" s="30">
        <v>2016</v>
      </c>
      <c r="B737" s="30" t="s">
        <v>19</v>
      </c>
      <c r="D737" s="22" t="s">
        <v>79</v>
      </c>
      <c r="E737" s="1" t="s">
        <v>44</v>
      </c>
      <c r="F737" s="1" t="s">
        <v>23</v>
      </c>
      <c r="G737" s="28" t="s">
        <v>83</v>
      </c>
      <c r="H737" s="24">
        <v>41611</v>
      </c>
      <c r="I737" s="1">
        <v>87</v>
      </c>
      <c r="J737" s="17">
        <v>50</v>
      </c>
      <c r="K737" s="24">
        <f t="shared" si="77"/>
        <v>832.22</v>
      </c>
      <c r="L737" s="18">
        <v>37.1</v>
      </c>
      <c r="M737" s="18">
        <v>4.18</v>
      </c>
      <c r="N737" s="18">
        <v>30.6</v>
      </c>
      <c r="O737" s="19">
        <v>0.51959999999999995</v>
      </c>
      <c r="Q737" s="21">
        <f t="shared" si="78"/>
        <v>432.42151199999995</v>
      </c>
      <c r="R737" s="7">
        <f t="shared" si="79"/>
        <v>1543768.1</v>
      </c>
      <c r="S737" s="8">
        <f t="shared" si="80"/>
        <v>173933.97999999998</v>
      </c>
      <c r="T737" s="8">
        <f t="shared" si="81"/>
        <v>1273296.6000000001</v>
      </c>
      <c r="U737" s="8">
        <f t="shared" si="82"/>
        <v>21621.075599999996</v>
      </c>
      <c r="V737" s="8">
        <f t="shared" si="83"/>
        <v>17993491.535831999</v>
      </c>
    </row>
    <row r="738" spans="1:22" x14ac:dyDescent="0.4">
      <c r="A738" s="30">
        <v>2016</v>
      </c>
      <c r="B738" s="30" t="s">
        <v>19</v>
      </c>
      <c r="D738" s="22" t="s">
        <v>79</v>
      </c>
      <c r="E738" s="1" t="s">
        <v>44</v>
      </c>
      <c r="F738" s="1" t="s">
        <v>20</v>
      </c>
      <c r="G738" s="28" t="s">
        <v>82</v>
      </c>
      <c r="H738" s="24">
        <v>42479</v>
      </c>
      <c r="I738" s="1">
        <v>88</v>
      </c>
      <c r="J738" s="17">
        <v>64</v>
      </c>
      <c r="K738" s="24">
        <f t="shared" si="77"/>
        <v>663.734375</v>
      </c>
      <c r="L738" s="18">
        <v>36.1</v>
      </c>
      <c r="M738" s="18">
        <v>4.7300000000000004</v>
      </c>
      <c r="N738" s="18">
        <v>30.9</v>
      </c>
      <c r="O738" s="19">
        <v>0.55630000000000002</v>
      </c>
      <c r="Q738" s="21">
        <f t="shared" si="78"/>
        <v>369.23543281249999</v>
      </c>
      <c r="R738" s="7">
        <f t="shared" si="79"/>
        <v>1533491.9000000001</v>
      </c>
      <c r="S738" s="8">
        <f t="shared" si="80"/>
        <v>200925.67</v>
      </c>
      <c r="T738" s="8">
        <f t="shared" si="81"/>
        <v>1312601.0999999999</v>
      </c>
      <c r="U738" s="8">
        <f t="shared" si="82"/>
        <v>23631.0677</v>
      </c>
      <c r="V738" s="8">
        <f t="shared" si="83"/>
        <v>15684751.950442187</v>
      </c>
    </row>
    <row r="739" spans="1:22" x14ac:dyDescent="0.4">
      <c r="A739" s="30">
        <v>2016</v>
      </c>
      <c r="B739" s="30" t="s">
        <v>19</v>
      </c>
      <c r="D739" s="22" t="s">
        <v>79</v>
      </c>
      <c r="E739" s="1" t="s">
        <v>44</v>
      </c>
      <c r="F739" s="1" t="s">
        <v>20</v>
      </c>
      <c r="G739" s="28" t="s">
        <v>84</v>
      </c>
      <c r="H739" s="24">
        <v>127638</v>
      </c>
      <c r="I739" s="1">
        <v>254</v>
      </c>
      <c r="J739" s="17">
        <v>213</v>
      </c>
      <c r="K739" s="24">
        <f t="shared" si="77"/>
        <v>599.23943661971828</v>
      </c>
      <c r="L739" s="18">
        <v>36.9</v>
      </c>
      <c r="M739" s="18">
        <v>4.4000000000000004</v>
      </c>
      <c r="N739" s="18">
        <v>30.8</v>
      </c>
      <c r="O739" s="19">
        <v>0.56430000000000002</v>
      </c>
      <c r="Q739" s="21">
        <f t="shared" si="78"/>
        <v>338.15081408450703</v>
      </c>
      <c r="R739" s="7">
        <f t="shared" si="79"/>
        <v>4709842.2</v>
      </c>
      <c r="S739" s="8">
        <f t="shared" si="80"/>
        <v>561607.20000000007</v>
      </c>
      <c r="T739" s="8">
        <f t="shared" si="81"/>
        <v>3931250.4</v>
      </c>
      <c r="U739" s="8">
        <f t="shared" si="82"/>
        <v>72026.123399999997</v>
      </c>
      <c r="V739" s="8">
        <f t="shared" si="83"/>
        <v>43160893.608118311</v>
      </c>
    </row>
    <row r="740" spans="1:22" x14ac:dyDescent="0.4">
      <c r="A740" s="30">
        <v>2016</v>
      </c>
      <c r="B740" s="30" t="s">
        <v>19</v>
      </c>
      <c r="D740" s="22" t="s">
        <v>79</v>
      </c>
      <c r="E740" s="1" t="s">
        <v>44</v>
      </c>
      <c r="F740" s="1" t="s">
        <v>20</v>
      </c>
      <c r="G740" s="28" t="s">
        <v>82</v>
      </c>
      <c r="H740" s="24">
        <v>39782</v>
      </c>
      <c r="I740" s="1">
        <v>80</v>
      </c>
      <c r="J740" s="17">
        <v>60</v>
      </c>
      <c r="K740" s="24">
        <f t="shared" si="77"/>
        <v>663.0333333333333</v>
      </c>
      <c r="L740" s="18">
        <v>35.299999999999997</v>
      </c>
      <c r="M740" s="18">
        <v>5.04</v>
      </c>
      <c r="N740" s="18">
        <v>32.6</v>
      </c>
      <c r="O740" s="19">
        <v>0.52929999999999999</v>
      </c>
      <c r="Q740" s="21">
        <f t="shared" si="78"/>
        <v>350.94354333333337</v>
      </c>
      <c r="R740" s="7">
        <f t="shared" si="79"/>
        <v>1404304.5999999999</v>
      </c>
      <c r="S740" s="8">
        <f t="shared" si="80"/>
        <v>200501.28</v>
      </c>
      <c r="T740" s="8">
        <f t="shared" si="81"/>
        <v>1296893.2</v>
      </c>
      <c r="U740" s="8">
        <f t="shared" si="82"/>
        <v>21056.6126</v>
      </c>
      <c r="V740" s="8">
        <f t="shared" si="83"/>
        <v>13961236.040886668</v>
      </c>
    </row>
    <row r="741" spans="1:22" x14ac:dyDescent="0.4">
      <c r="A741" s="22">
        <v>2016</v>
      </c>
      <c r="B741" s="22" t="s">
        <v>19</v>
      </c>
      <c r="D741" s="22" t="s">
        <v>79</v>
      </c>
      <c r="E741" s="1" t="s">
        <v>44</v>
      </c>
      <c r="F741" s="1" t="s">
        <v>23</v>
      </c>
      <c r="G741" s="28" t="s">
        <v>83</v>
      </c>
      <c r="H741" s="24">
        <v>59272</v>
      </c>
      <c r="I741" s="1">
        <v>122</v>
      </c>
      <c r="J741" s="17">
        <v>100</v>
      </c>
      <c r="K741" s="24">
        <f t="shared" si="77"/>
        <v>592.72</v>
      </c>
      <c r="L741" s="18">
        <v>35.61</v>
      </c>
      <c r="M741" s="18">
        <v>5</v>
      </c>
      <c r="N741" s="18">
        <v>32.32</v>
      </c>
      <c r="O741" s="19">
        <v>0.50549999999999995</v>
      </c>
      <c r="Q741" s="21">
        <f t="shared" si="78"/>
        <v>299.61995999999994</v>
      </c>
      <c r="R741" s="7">
        <f t="shared" si="79"/>
        <v>2110675.92</v>
      </c>
      <c r="S741" s="8">
        <f t="shared" si="80"/>
        <v>296360</v>
      </c>
      <c r="T741" s="8">
        <f t="shared" si="81"/>
        <v>1915671.04</v>
      </c>
      <c r="U741" s="8">
        <f t="shared" si="82"/>
        <v>29961.995999999996</v>
      </c>
      <c r="V741" s="8">
        <f t="shared" si="83"/>
        <v>17759074.269119997</v>
      </c>
    </row>
    <row r="742" spans="1:22" x14ac:dyDescent="0.4">
      <c r="A742" s="30">
        <v>2016</v>
      </c>
      <c r="B742" s="30" t="s">
        <v>19</v>
      </c>
      <c r="D742" s="22" t="s">
        <v>79</v>
      </c>
      <c r="E742" s="1" t="s">
        <v>44</v>
      </c>
      <c r="F742" s="1" t="s">
        <v>20</v>
      </c>
      <c r="G742" s="28" t="s">
        <v>84</v>
      </c>
      <c r="H742" s="24">
        <v>28230</v>
      </c>
      <c r="I742" s="1">
        <v>58</v>
      </c>
      <c r="J742" s="17">
        <v>50</v>
      </c>
      <c r="K742" s="24">
        <f t="shared" si="77"/>
        <v>564.6</v>
      </c>
      <c r="L742" s="18">
        <v>35.799999999999997</v>
      </c>
      <c r="M742" s="18">
        <v>4.29</v>
      </c>
      <c r="N742" s="18">
        <v>29.5</v>
      </c>
      <c r="O742" s="19">
        <v>0.55620000000000003</v>
      </c>
      <c r="Q742" s="21">
        <f t="shared" si="78"/>
        <v>314.03052000000002</v>
      </c>
      <c r="R742" s="7">
        <f t="shared" si="79"/>
        <v>1010633.9999999999</v>
      </c>
      <c r="S742" s="8">
        <f t="shared" si="80"/>
        <v>121106.7</v>
      </c>
      <c r="T742" s="8">
        <f t="shared" si="81"/>
        <v>832785</v>
      </c>
      <c r="U742" s="8">
        <f t="shared" si="82"/>
        <v>15701.526000000002</v>
      </c>
      <c r="V742" s="8">
        <f t="shared" si="83"/>
        <v>8865081.5796000008</v>
      </c>
    </row>
    <row r="743" spans="1:22" x14ac:dyDescent="0.4">
      <c r="A743" s="30">
        <v>2016</v>
      </c>
      <c r="B743" s="30" t="s">
        <v>19</v>
      </c>
      <c r="D743" s="22" t="s">
        <v>79</v>
      </c>
      <c r="E743" s="1" t="s">
        <v>44</v>
      </c>
      <c r="F743" s="1" t="s">
        <v>20</v>
      </c>
      <c r="G743" s="28" t="s">
        <v>82</v>
      </c>
      <c r="H743" s="24">
        <v>23488</v>
      </c>
      <c r="I743" s="1">
        <v>47</v>
      </c>
      <c r="J743" s="17">
        <v>40</v>
      </c>
      <c r="K743" s="24">
        <f t="shared" si="77"/>
        <v>587.20000000000005</v>
      </c>
      <c r="L743" s="18">
        <v>37</v>
      </c>
      <c r="M743" s="18">
        <v>4.6100000000000003</v>
      </c>
      <c r="N743" s="18">
        <v>31.6</v>
      </c>
      <c r="O743" s="19">
        <v>0.55740000000000001</v>
      </c>
      <c r="Q743" s="21">
        <f t="shared" si="78"/>
        <v>327.30527999999998</v>
      </c>
      <c r="R743" s="7">
        <f t="shared" si="79"/>
        <v>869056</v>
      </c>
      <c r="S743" s="8">
        <f t="shared" si="80"/>
        <v>108279.68000000001</v>
      </c>
      <c r="T743" s="8">
        <f t="shared" si="81"/>
        <v>742220.80000000005</v>
      </c>
      <c r="U743" s="8">
        <f t="shared" si="82"/>
        <v>13092.2112</v>
      </c>
      <c r="V743" s="8">
        <f t="shared" si="83"/>
        <v>7687746.4166399995</v>
      </c>
    </row>
    <row r="744" spans="1:22" x14ac:dyDescent="0.4">
      <c r="A744" s="30">
        <v>2016</v>
      </c>
      <c r="B744" s="30" t="s">
        <v>19</v>
      </c>
      <c r="D744" s="22" t="s">
        <v>79</v>
      </c>
      <c r="E744" s="1" t="s">
        <v>44</v>
      </c>
      <c r="F744" s="1" t="s">
        <v>20</v>
      </c>
      <c r="G744" s="28" t="s">
        <v>84</v>
      </c>
      <c r="H744" s="24">
        <v>66680</v>
      </c>
      <c r="I744" s="1">
        <v>131</v>
      </c>
      <c r="J744" s="17">
        <v>133</v>
      </c>
      <c r="K744" s="24">
        <f t="shared" si="77"/>
        <v>501.35338345864659</v>
      </c>
      <c r="L744" s="18">
        <v>36.5</v>
      </c>
      <c r="M744" s="18">
        <v>4.59</v>
      </c>
      <c r="N744" s="18">
        <v>30.3</v>
      </c>
      <c r="O744" s="19">
        <v>0.56510000000000005</v>
      </c>
      <c r="Q744" s="21">
        <f t="shared" si="78"/>
        <v>283.31479699248121</v>
      </c>
      <c r="R744" s="7">
        <f t="shared" si="79"/>
        <v>2433820</v>
      </c>
      <c r="S744" s="8">
        <f t="shared" si="80"/>
        <v>306061.2</v>
      </c>
      <c r="T744" s="8">
        <f t="shared" si="81"/>
        <v>2020404</v>
      </c>
      <c r="U744" s="8">
        <f t="shared" si="82"/>
        <v>37680.868000000002</v>
      </c>
      <c r="V744" s="8">
        <f t="shared" si="83"/>
        <v>18891430.663458645</v>
      </c>
    </row>
    <row r="745" spans="1:22" x14ac:dyDescent="0.4">
      <c r="A745" s="30">
        <v>2016</v>
      </c>
      <c r="B745" s="30" t="s">
        <v>19</v>
      </c>
      <c r="D745" s="22" t="s">
        <v>79</v>
      </c>
      <c r="E745" s="1" t="s">
        <v>44</v>
      </c>
      <c r="F745" s="1" t="s">
        <v>20</v>
      </c>
      <c r="G745" s="28" t="s">
        <v>84</v>
      </c>
      <c r="H745" s="24">
        <v>24360</v>
      </c>
      <c r="I745" s="1">
        <v>49</v>
      </c>
      <c r="J745" s="17">
        <v>61</v>
      </c>
      <c r="K745" s="24">
        <f t="shared" si="77"/>
        <v>399.34426229508199</v>
      </c>
      <c r="L745" s="18">
        <v>37</v>
      </c>
      <c r="M745" s="18">
        <v>4.79</v>
      </c>
      <c r="N745" s="18">
        <v>32.200000000000003</v>
      </c>
      <c r="O745" s="19">
        <v>0.56530000000000002</v>
      </c>
      <c r="Q745" s="21">
        <f t="shared" si="78"/>
        <v>225.74931147540985</v>
      </c>
      <c r="R745" s="7">
        <f t="shared" si="79"/>
        <v>901320</v>
      </c>
      <c r="S745" s="8">
        <f t="shared" si="80"/>
        <v>116684.4</v>
      </c>
      <c r="T745" s="8">
        <f t="shared" si="81"/>
        <v>784392.00000000012</v>
      </c>
      <c r="U745" s="8">
        <f t="shared" si="82"/>
        <v>13770.708000000001</v>
      </c>
      <c r="V745" s="8">
        <f t="shared" si="83"/>
        <v>5499253.2275409838</v>
      </c>
    </row>
    <row r="746" spans="1:22" x14ac:dyDescent="0.4">
      <c r="A746" s="22">
        <v>2016</v>
      </c>
      <c r="B746" s="22" t="s">
        <v>19</v>
      </c>
      <c r="D746" s="22" t="s">
        <v>79</v>
      </c>
      <c r="E746" s="1" t="s">
        <v>44</v>
      </c>
      <c r="F746" s="1" t="s">
        <v>23</v>
      </c>
      <c r="G746" s="28" t="s">
        <v>83</v>
      </c>
      <c r="H746" s="24">
        <v>51252</v>
      </c>
      <c r="I746" s="1">
        <v>105</v>
      </c>
      <c r="J746" s="17">
        <v>86.7</v>
      </c>
      <c r="K746" s="24">
        <f t="shared" si="77"/>
        <v>591.1418685121107</v>
      </c>
      <c r="L746" s="18">
        <v>35.369999999999997</v>
      </c>
      <c r="M746" s="18">
        <v>4.74</v>
      </c>
      <c r="N746" s="18">
        <v>31.99</v>
      </c>
      <c r="O746" s="19">
        <v>0.55779999999999996</v>
      </c>
      <c r="Q746" s="21">
        <f t="shared" si="78"/>
        <v>329.7389342560553</v>
      </c>
      <c r="R746" s="7">
        <f t="shared" si="79"/>
        <v>1812783.2399999998</v>
      </c>
      <c r="S746" s="8">
        <f t="shared" si="80"/>
        <v>242934.48</v>
      </c>
      <c r="T746" s="8">
        <f t="shared" si="81"/>
        <v>1639551.48</v>
      </c>
      <c r="U746" s="8">
        <f t="shared" si="82"/>
        <v>28588.365599999997</v>
      </c>
      <c r="V746" s="8">
        <f t="shared" si="83"/>
        <v>16899779.858491346</v>
      </c>
    </row>
    <row r="747" spans="1:22" x14ac:dyDescent="0.4">
      <c r="A747" s="30">
        <v>2016</v>
      </c>
      <c r="B747" s="30" t="s">
        <v>19</v>
      </c>
      <c r="D747" s="22" t="s">
        <v>79</v>
      </c>
      <c r="E747" s="1" t="s">
        <v>44</v>
      </c>
      <c r="F747" s="1" t="s">
        <v>20</v>
      </c>
      <c r="G747" s="28" t="s">
        <v>82</v>
      </c>
      <c r="H747" s="24">
        <v>105787</v>
      </c>
      <c r="I747" s="1">
        <v>212</v>
      </c>
      <c r="J747" s="17">
        <v>186</v>
      </c>
      <c r="K747" s="24">
        <f t="shared" si="77"/>
        <v>568.74731182795699</v>
      </c>
      <c r="L747" s="18">
        <v>36.6</v>
      </c>
      <c r="M747" s="18">
        <v>4.91</v>
      </c>
      <c r="N747" s="18">
        <v>32</v>
      </c>
      <c r="O747" s="19">
        <v>0.56030000000000002</v>
      </c>
      <c r="Q747" s="21">
        <f t="shared" si="78"/>
        <v>318.66911881720432</v>
      </c>
      <c r="R747" s="7">
        <f t="shared" si="79"/>
        <v>3871804.2</v>
      </c>
      <c r="S747" s="8">
        <f t="shared" si="80"/>
        <v>519414.17000000004</v>
      </c>
      <c r="T747" s="8">
        <f t="shared" si="81"/>
        <v>3385184</v>
      </c>
      <c r="U747" s="8">
        <f t="shared" si="82"/>
        <v>59272.456100000003</v>
      </c>
      <c r="V747" s="8">
        <f t="shared" si="83"/>
        <v>33711050.072315596</v>
      </c>
    </row>
    <row r="748" spans="1:22" x14ac:dyDescent="0.4">
      <c r="A748" s="30">
        <v>2016</v>
      </c>
      <c r="B748" s="30" t="s">
        <v>41</v>
      </c>
      <c r="C748" s="23">
        <v>3.3</v>
      </c>
      <c r="D748" s="22" t="s">
        <v>79</v>
      </c>
      <c r="E748" s="1" t="s">
        <v>44</v>
      </c>
      <c r="F748" s="1" t="s">
        <v>20</v>
      </c>
      <c r="G748" s="28" t="s">
        <v>84</v>
      </c>
      <c r="H748" s="24">
        <v>129942</v>
      </c>
      <c r="I748" s="1">
        <v>264</v>
      </c>
      <c r="J748" s="17">
        <v>90</v>
      </c>
      <c r="K748" s="24">
        <f t="shared" si="77"/>
        <v>1443.8</v>
      </c>
      <c r="L748" s="18">
        <v>36.83</v>
      </c>
      <c r="M748" s="18">
        <v>4.45</v>
      </c>
      <c r="N748" s="18">
        <v>32.03</v>
      </c>
      <c r="O748" s="19">
        <v>0.57420000000000004</v>
      </c>
      <c r="Q748" s="21">
        <f t="shared" si="78"/>
        <v>829.02995999999996</v>
      </c>
      <c r="R748" s="7">
        <f t="shared" si="79"/>
        <v>4785763.8599999994</v>
      </c>
      <c r="S748" s="8">
        <f t="shared" si="80"/>
        <v>578241.9</v>
      </c>
      <c r="T748" s="8">
        <f t="shared" si="81"/>
        <v>4162042.2600000002</v>
      </c>
      <c r="U748" s="8">
        <f t="shared" si="82"/>
        <v>74612.696400000001</v>
      </c>
      <c r="V748" s="8">
        <f t="shared" si="83"/>
        <v>107725811.06231999</v>
      </c>
    </row>
    <row r="749" spans="1:22" x14ac:dyDescent="0.4">
      <c r="A749" s="22">
        <v>2016</v>
      </c>
      <c r="B749" s="22" t="s">
        <v>19</v>
      </c>
      <c r="D749" s="22" t="s">
        <v>79</v>
      </c>
      <c r="E749" s="1" t="s">
        <v>44</v>
      </c>
      <c r="F749" s="1" t="s">
        <v>20</v>
      </c>
      <c r="G749" s="28" t="s">
        <v>84</v>
      </c>
      <c r="H749" s="24">
        <v>3989</v>
      </c>
      <c r="I749" s="1">
        <v>8</v>
      </c>
      <c r="J749" s="17">
        <v>10</v>
      </c>
      <c r="K749" s="24">
        <f t="shared" si="77"/>
        <v>398.9</v>
      </c>
      <c r="L749" s="18">
        <v>34.6</v>
      </c>
      <c r="M749" s="18">
        <v>4.8</v>
      </c>
      <c r="N749" s="18">
        <v>31.5</v>
      </c>
      <c r="O749" s="19">
        <v>0.52559999999999996</v>
      </c>
      <c r="Q749" s="21">
        <f t="shared" si="78"/>
        <v>209.66183999999998</v>
      </c>
      <c r="R749" s="7">
        <f t="shared" si="79"/>
        <v>138019.4</v>
      </c>
      <c r="S749" s="8">
        <f t="shared" si="80"/>
        <v>19147.2</v>
      </c>
      <c r="T749" s="8">
        <f t="shared" si="81"/>
        <v>125653.5</v>
      </c>
      <c r="U749" s="8">
        <f t="shared" si="82"/>
        <v>2096.6183999999998</v>
      </c>
      <c r="V749" s="8">
        <f t="shared" si="83"/>
        <v>836341.07975999999</v>
      </c>
    </row>
    <row r="750" spans="1:22" x14ac:dyDescent="0.4">
      <c r="A750" s="30">
        <v>2016</v>
      </c>
      <c r="B750" s="30" t="s">
        <v>41</v>
      </c>
      <c r="C750" s="23">
        <v>2.9</v>
      </c>
      <c r="D750" s="22" t="s">
        <v>79</v>
      </c>
      <c r="E750" s="1" t="s">
        <v>44</v>
      </c>
      <c r="F750" s="1" t="s">
        <v>20</v>
      </c>
      <c r="G750" s="28" t="s">
        <v>84</v>
      </c>
      <c r="H750" s="24">
        <v>137642</v>
      </c>
      <c r="I750" s="1">
        <v>279</v>
      </c>
      <c r="J750" s="17">
        <v>120</v>
      </c>
      <c r="K750" s="24">
        <f t="shared" si="77"/>
        <v>1147.0166666666667</v>
      </c>
      <c r="L750" s="18">
        <v>37</v>
      </c>
      <c r="M750" s="18">
        <v>4.5</v>
      </c>
      <c r="N750" s="18">
        <v>32.4</v>
      </c>
      <c r="O750" s="19">
        <v>0.57169999999999999</v>
      </c>
      <c r="Q750" s="21">
        <f t="shared" si="78"/>
        <v>655.7494283333333</v>
      </c>
      <c r="R750" s="7">
        <f t="shared" si="79"/>
        <v>5092754</v>
      </c>
      <c r="S750" s="8">
        <f t="shared" si="80"/>
        <v>619389</v>
      </c>
      <c r="T750" s="8">
        <f t="shared" si="81"/>
        <v>4459600.8</v>
      </c>
      <c r="U750" s="8">
        <f t="shared" si="82"/>
        <v>78689.931400000001</v>
      </c>
      <c r="V750" s="8">
        <f t="shared" si="83"/>
        <v>90258662.81465666</v>
      </c>
    </row>
    <row r="751" spans="1:22" x14ac:dyDescent="0.4">
      <c r="A751" s="30">
        <v>2016</v>
      </c>
      <c r="B751" s="30" t="s">
        <v>19</v>
      </c>
      <c r="D751" s="22" t="s">
        <v>79</v>
      </c>
      <c r="E751" s="1" t="s">
        <v>44</v>
      </c>
      <c r="F751" s="1" t="s">
        <v>20</v>
      </c>
      <c r="G751" s="28" t="s">
        <v>82</v>
      </c>
      <c r="H751" s="24">
        <v>35535</v>
      </c>
      <c r="I751" s="1">
        <v>71</v>
      </c>
      <c r="J751" s="17">
        <v>85</v>
      </c>
      <c r="K751" s="24">
        <f t="shared" si="77"/>
        <v>418.05882352941177</v>
      </c>
      <c r="L751" s="18">
        <v>35.700000000000003</v>
      </c>
      <c r="M751" s="18">
        <v>4.74</v>
      </c>
      <c r="N751" s="18">
        <v>30.4</v>
      </c>
      <c r="O751" s="19">
        <v>0.55879999999999996</v>
      </c>
      <c r="Q751" s="21">
        <f t="shared" si="78"/>
        <v>233.61127058823527</v>
      </c>
      <c r="R751" s="7">
        <f t="shared" si="79"/>
        <v>1268599.5</v>
      </c>
      <c r="S751" s="8">
        <f t="shared" si="80"/>
        <v>168435.9</v>
      </c>
      <c r="T751" s="8">
        <f t="shared" si="81"/>
        <v>1080264</v>
      </c>
      <c r="U751" s="8">
        <f t="shared" si="82"/>
        <v>19856.957999999999</v>
      </c>
      <c r="V751" s="8">
        <f t="shared" si="83"/>
        <v>8301376.5003529405</v>
      </c>
    </row>
    <row r="752" spans="1:22" x14ac:dyDescent="0.4">
      <c r="A752" s="22">
        <v>2016</v>
      </c>
      <c r="B752" s="22" t="s">
        <v>19</v>
      </c>
      <c r="D752" s="22" t="s">
        <v>79</v>
      </c>
      <c r="E752" s="1" t="s">
        <v>44</v>
      </c>
      <c r="F752" s="1" t="s">
        <v>23</v>
      </c>
      <c r="G752" s="28" t="s">
        <v>82</v>
      </c>
      <c r="H752" s="24">
        <v>170921</v>
      </c>
      <c r="I752" s="1">
        <v>344</v>
      </c>
      <c r="J752" s="17">
        <v>210</v>
      </c>
      <c r="K752" s="24">
        <f t="shared" si="77"/>
        <v>813.90952380952376</v>
      </c>
      <c r="L752" s="18">
        <v>35.6</v>
      </c>
      <c r="M752" s="18">
        <v>4.88</v>
      </c>
      <c r="N752" s="18">
        <v>31.2</v>
      </c>
      <c r="O752" s="19">
        <v>0.53310000000000002</v>
      </c>
      <c r="Q752" s="21">
        <f t="shared" si="78"/>
        <v>433.89516714285719</v>
      </c>
      <c r="R752" s="7">
        <f t="shared" si="79"/>
        <v>6084787.6000000006</v>
      </c>
      <c r="S752" s="8">
        <f t="shared" si="80"/>
        <v>834094.48</v>
      </c>
      <c r="T752" s="8">
        <f t="shared" si="81"/>
        <v>5332735.2</v>
      </c>
      <c r="U752" s="8">
        <f t="shared" si="82"/>
        <v>91117.985100000005</v>
      </c>
      <c r="V752" s="8">
        <f t="shared" si="83"/>
        <v>74161795.863224298</v>
      </c>
    </row>
    <row r="753" spans="1:22" x14ac:dyDescent="0.4">
      <c r="A753" s="30">
        <v>2016</v>
      </c>
      <c r="B753" s="30" t="s">
        <v>19</v>
      </c>
      <c r="D753" s="22" t="s">
        <v>79</v>
      </c>
      <c r="E753" s="1" t="s">
        <v>44</v>
      </c>
      <c r="F753" s="1" t="s">
        <v>20</v>
      </c>
      <c r="G753" s="28" t="s">
        <v>84</v>
      </c>
      <c r="H753" s="24">
        <v>24776</v>
      </c>
      <c r="I753" s="1">
        <v>49</v>
      </c>
      <c r="J753" s="17">
        <v>70</v>
      </c>
      <c r="K753" s="24">
        <f t="shared" si="77"/>
        <v>353.94285714285712</v>
      </c>
      <c r="L753" s="18">
        <v>37</v>
      </c>
      <c r="M753" s="18">
        <v>4.88</v>
      </c>
      <c r="N753" s="18">
        <v>32.5</v>
      </c>
      <c r="O753" s="19">
        <v>0.57169999999999999</v>
      </c>
      <c r="Q753" s="21">
        <f t="shared" si="78"/>
        <v>202.34913142857141</v>
      </c>
      <c r="R753" s="7">
        <f t="shared" si="79"/>
        <v>916712</v>
      </c>
      <c r="S753" s="8">
        <f t="shared" si="80"/>
        <v>120906.87999999999</v>
      </c>
      <c r="T753" s="8">
        <f t="shared" si="81"/>
        <v>805220</v>
      </c>
      <c r="U753" s="8">
        <f t="shared" si="82"/>
        <v>14164.439199999999</v>
      </c>
      <c r="V753" s="8">
        <f t="shared" si="83"/>
        <v>5013402.0802742848</v>
      </c>
    </row>
    <row r="754" spans="1:22" x14ac:dyDescent="0.4">
      <c r="A754" s="22">
        <v>2016</v>
      </c>
      <c r="B754" s="22" t="s">
        <v>19</v>
      </c>
      <c r="D754" s="22" t="s">
        <v>79</v>
      </c>
      <c r="E754" s="1" t="s">
        <v>44</v>
      </c>
      <c r="F754" s="1" t="s">
        <v>103</v>
      </c>
      <c r="G754" s="28" t="s">
        <v>84</v>
      </c>
      <c r="H754" s="24">
        <v>22732</v>
      </c>
      <c r="I754" s="1">
        <v>46</v>
      </c>
      <c r="J754" s="17">
        <v>46</v>
      </c>
      <c r="K754" s="24">
        <f t="shared" si="77"/>
        <v>494.17391304347825</v>
      </c>
      <c r="L754" s="18">
        <v>35.299999999999997</v>
      </c>
      <c r="M754" s="18">
        <v>4.58</v>
      </c>
      <c r="N754" s="18">
        <v>29.5</v>
      </c>
      <c r="O754" s="19">
        <v>0.5413</v>
      </c>
      <c r="Q754" s="21">
        <f t="shared" si="78"/>
        <v>267.49633913043476</v>
      </c>
      <c r="R754" s="7">
        <f t="shared" si="79"/>
        <v>802439.6</v>
      </c>
      <c r="S754" s="8">
        <f t="shared" si="80"/>
        <v>104112.56</v>
      </c>
      <c r="T754" s="8">
        <f t="shared" si="81"/>
        <v>670594</v>
      </c>
      <c r="U754" s="8">
        <f t="shared" si="82"/>
        <v>12304.8316</v>
      </c>
      <c r="V754" s="8">
        <f t="shared" si="83"/>
        <v>6080726.7811130434</v>
      </c>
    </row>
    <row r="755" spans="1:22" x14ac:dyDescent="0.4">
      <c r="A755" s="22">
        <v>2016</v>
      </c>
      <c r="B755" s="22" t="s">
        <v>19</v>
      </c>
      <c r="D755" s="22" t="s">
        <v>79</v>
      </c>
      <c r="E755" s="1" t="s">
        <v>44</v>
      </c>
      <c r="F755" s="1" t="s">
        <v>23</v>
      </c>
      <c r="G755" s="28" t="s">
        <v>82</v>
      </c>
      <c r="H755" s="24">
        <v>69593.3</v>
      </c>
      <c r="I755" s="1">
        <v>140</v>
      </c>
      <c r="J755" s="17">
        <v>92.5</v>
      </c>
      <c r="K755" s="24">
        <f t="shared" si="77"/>
        <v>752.36</v>
      </c>
      <c r="L755" s="18">
        <v>35.4</v>
      </c>
      <c r="M755" s="18">
        <v>5.07</v>
      </c>
      <c r="N755" s="18">
        <v>32.200000000000003</v>
      </c>
      <c r="O755" s="19">
        <v>0.53169999999999995</v>
      </c>
      <c r="Q755" s="21">
        <f t="shared" si="78"/>
        <v>400.02981199999999</v>
      </c>
      <c r="R755" s="7">
        <f t="shared" si="79"/>
        <v>2463602.8199999998</v>
      </c>
      <c r="S755" s="8">
        <f t="shared" si="80"/>
        <v>352838.03100000002</v>
      </c>
      <c r="T755" s="8">
        <f t="shared" si="81"/>
        <v>2240904.2600000002</v>
      </c>
      <c r="U755" s="8">
        <f t="shared" si="82"/>
        <v>37002.757610000001</v>
      </c>
      <c r="V755" s="8">
        <f t="shared" si="83"/>
        <v>27839394.7154596</v>
      </c>
    </row>
    <row r="756" spans="1:22" x14ac:dyDescent="0.4">
      <c r="A756" s="30">
        <v>2016</v>
      </c>
      <c r="B756" s="30" t="s">
        <v>41</v>
      </c>
      <c r="C756" s="23">
        <v>4.0999999999999996</v>
      </c>
      <c r="D756" s="22" t="s">
        <v>79</v>
      </c>
      <c r="E756" s="1" t="s">
        <v>44</v>
      </c>
      <c r="F756" s="1" t="s">
        <v>23</v>
      </c>
      <c r="G756" s="28" t="s">
        <v>83</v>
      </c>
      <c r="H756" s="24">
        <v>153877</v>
      </c>
      <c r="I756" s="1">
        <v>326</v>
      </c>
      <c r="J756" s="17">
        <v>120</v>
      </c>
      <c r="K756" s="24">
        <f t="shared" si="77"/>
        <v>1282.3083333333334</v>
      </c>
      <c r="L756" s="18">
        <v>36.5</v>
      </c>
      <c r="M756" s="18">
        <v>3.98</v>
      </c>
      <c r="N756" s="18">
        <v>31.4</v>
      </c>
      <c r="O756" s="19">
        <v>0.5343</v>
      </c>
      <c r="Q756" s="21">
        <f t="shared" si="78"/>
        <v>685.13734250000005</v>
      </c>
      <c r="R756" s="7">
        <f t="shared" si="79"/>
        <v>5616510.5</v>
      </c>
      <c r="S756" s="8">
        <f t="shared" si="80"/>
        <v>612430.46</v>
      </c>
      <c r="T756" s="8">
        <f t="shared" si="81"/>
        <v>4831737.8</v>
      </c>
      <c r="U756" s="8">
        <f t="shared" si="82"/>
        <v>82216.481100000005</v>
      </c>
      <c r="V756" s="8">
        <f t="shared" si="83"/>
        <v>105426878.8518725</v>
      </c>
    </row>
    <row r="757" spans="1:22" x14ac:dyDescent="0.4">
      <c r="A757" s="22">
        <v>2016</v>
      </c>
      <c r="B757" s="22" t="s">
        <v>19</v>
      </c>
      <c r="D757" s="22" t="s">
        <v>79</v>
      </c>
      <c r="E757" s="1" t="s">
        <v>44</v>
      </c>
      <c r="F757" s="1" t="s">
        <v>25</v>
      </c>
      <c r="G757" s="28" t="s">
        <v>84</v>
      </c>
      <c r="H757" s="24">
        <v>11821</v>
      </c>
      <c r="I757" s="1">
        <v>24</v>
      </c>
      <c r="J757" s="17">
        <v>24</v>
      </c>
      <c r="K757" s="24">
        <f t="shared" si="77"/>
        <v>492.54166666666669</v>
      </c>
      <c r="L757" s="18">
        <v>34</v>
      </c>
      <c r="M757" s="18">
        <v>4.5999999999999996</v>
      </c>
      <c r="N757" s="18">
        <v>30.2</v>
      </c>
      <c r="O757" s="19">
        <v>0.53090000000000004</v>
      </c>
      <c r="Q757" s="21">
        <f t="shared" si="78"/>
        <v>261.49037083333332</v>
      </c>
      <c r="R757" s="7">
        <f t="shared" si="79"/>
        <v>401914</v>
      </c>
      <c r="S757" s="8">
        <f t="shared" si="80"/>
        <v>54376.6</v>
      </c>
      <c r="T757" s="8">
        <f t="shared" si="81"/>
        <v>356994.2</v>
      </c>
      <c r="U757" s="8">
        <f t="shared" si="82"/>
        <v>6275.7689</v>
      </c>
      <c r="V757" s="8">
        <f t="shared" si="83"/>
        <v>3091077.6736208331</v>
      </c>
    </row>
    <row r="758" spans="1:22" x14ac:dyDescent="0.4">
      <c r="A758" s="30">
        <v>2016</v>
      </c>
      <c r="B758" s="30" t="s">
        <v>41</v>
      </c>
      <c r="C758" s="23">
        <v>3.4</v>
      </c>
      <c r="D758" s="22" t="s">
        <v>79</v>
      </c>
      <c r="E758" s="1" t="s">
        <v>44</v>
      </c>
      <c r="F758" s="1" t="s">
        <v>23</v>
      </c>
      <c r="G758" s="28" t="s">
        <v>83</v>
      </c>
      <c r="H758" s="24">
        <v>151155</v>
      </c>
      <c r="I758" s="1">
        <v>307</v>
      </c>
      <c r="J758" s="17">
        <v>118</v>
      </c>
      <c r="K758" s="24">
        <f t="shared" si="77"/>
        <v>1280.9745762711864</v>
      </c>
      <c r="L758" s="18">
        <v>36.200000000000003</v>
      </c>
      <c r="M758" s="18">
        <v>3.57</v>
      </c>
      <c r="N758" s="18">
        <v>32.6</v>
      </c>
      <c r="O758" s="19">
        <v>0.49969999999999998</v>
      </c>
      <c r="Q758" s="21">
        <f t="shared" si="78"/>
        <v>640.10299576271188</v>
      </c>
      <c r="R758" s="7">
        <f t="shared" si="79"/>
        <v>5471811</v>
      </c>
      <c r="S758" s="8">
        <f t="shared" si="80"/>
        <v>539623.35</v>
      </c>
      <c r="T758" s="8">
        <f t="shared" si="81"/>
        <v>4927653</v>
      </c>
      <c r="U758" s="8">
        <f t="shared" si="82"/>
        <v>75532.1535</v>
      </c>
      <c r="V758" s="8">
        <f t="shared" si="83"/>
        <v>96754768.32451272</v>
      </c>
    </row>
    <row r="759" spans="1:22" x14ac:dyDescent="0.4">
      <c r="A759" s="22">
        <v>2016</v>
      </c>
      <c r="B759" s="22" t="s">
        <v>19</v>
      </c>
      <c r="D759" s="22" t="s">
        <v>79</v>
      </c>
      <c r="E759" s="1" t="s">
        <v>44</v>
      </c>
      <c r="F759" s="1" t="s">
        <v>23</v>
      </c>
      <c r="G759" s="28" t="s">
        <v>83</v>
      </c>
      <c r="H759" s="24">
        <v>104302</v>
      </c>
      <c r="I759" s="1">
        <v>212</v>
      </c>
      <c r="J759" s="17">
        <v>300</v>
      </c>
      <c r="K759" s="24">
        <f t="shared" si="77"/>
        <v>347.67333333333335</v>
      </c>
      <c r="L759" s="18">
        <v>34.1</v>
      </c>
      <c r="M759" s="18">
        <v>5.05</v>
      </c>
      <c r="N759" s="18">
        <v>30.7</v>
      </c>
      <c r="O759" s="19">
        <v>0.48549999999999999</v>
      </c>
      <c r="Q759" s="21">
        <f t="shared" si="78"/>
        <v>168.79540333333333</v>
      </c>
      <c r="R759" s="7">
        <f t="shared" si="79"/>
        <v>3556698.2</v>
      </c>
      <c r="S759" s="8">
        <f t="shared" si="80"/>
        <v>526725.1</v>
      </c>
      <c r="T759" s="8">
        <f t="shared" si="81"/>
        <v>3202071.4</v>
      </c>
      <c r="U759" s="8">
        <f t="shared" si="82"/>
        <v>50638.620999999999</v>
      </c>
      <c r="V759" s="8">
        <f t="shared" si="83"/>
        <v>17605698.158473331</v>
      </c>
    </row>
    <row r="760" spans="1:22" x14ac:dyDescent="0.4">
      <c r="A760" s="22">
        <v>2016</v>
      </c>
      <c r="B760" s="22" t="s">
        <v>19</v>
      </c>
      <c r="D760" s="22" t="s">
        <v>79</v>
      </c>
      <c r="E760" s="1" t="s">
        <v>44</v>
      </c>
      <c r="F760" s="1" t="s">
        <v>23</v>
      </c>
      <c r="G760" s="28" t="s">
        <v>74</v>
      </c>
      <c r="H760" s="24">
        <v>12586</v>
      </c>
      <c r="I760" s="1">
        <v>26</v>
      </c>
      <c r="J760" s="17">
        <v>30</v>
      </c>
      <c r="K760" s="24">
        <f t="shared" si="77"/>
        <v>419.53333333333336</v>
      </c>
      <c r="L760" s="18">
        <v>35.299999999999997</v>
      </c>
      <c r="M760" s="18">
        <v>4.58</v>
      </c>
      <c r="N760" s="18">
        <v>29.5</v>
      </c>
      <c r="O760" s="19">
        <v>0.55200000000000005</v>
      </c>
      <c r="Q760" s="21">
        <f t="shared" si="78"/>
        <v>231.58240000000004</v>
      </c>
      <c r="R760" s="7">
        <f t="shared" si="79"/>
        <v>444285.8</v>
      </c>
      <c r="S760" s="8">
        <f t="shared" si="80"/>
        <v>57643.88</v>
      </c>
      <c r="T760" s="8">
        <f t="shared" si="81"/>
        <v>371287</v>
      </c>
      <c r="U760" s="8">
        <f t="shared" si="82"/>
        <v>6947.4720000000007</v>
      </c>
      <c r="V760" s="8">
        <f t="shared" si="83"/>
        <v>2914696.0864000004</v>
      </c>
    </row>
    <row r="761" spans="1:22" x14ac:dyDescent="0.4">
      <c r="A761" s="22">
        <v>2016</v>
      </c>
      <c r="B761" s="22" t="s">
        <v>19</v>
      </c>
      <c r="D761" s="22" t="s">
        <v>79</v>
      </c>
      <c r="E761" s="1" t="s">
        <v>44</v>
      </c>
      <c r="F761" s="1" t="s">
        <v>103</v>
      </c>
      <c r="G761" s="28" t="s">
        <v>74</v>
      </c>
      <c r="H761" s="24">
        <v>33988</v>
      </c>
      <c r="I761" s="1">
        <v>67</v>
      </c>
      <c r="J761" s="17">
        <v>66</v>
      </c>
      <c r="K761" s="24">
        <f t="shared" si="77"/>
        <v>514.969696969697</v>
      </c>
      <c r="L761" s="18">
        <v>34.299999999999997</v>
      </c>
      <c r="M761" s="18">
        <v>4.72</v>
      </c>
      <c r="N761" s="18">
        <v>27.2</v>
      </c>
      <c r="O761" s="19">
        <v>0.5373</v>
      </c>
      <c r="Q761" s="21">
        <f t="shared" si="78"/>
        <v>276.69321818181822</v>
      </c>
      <c r="R761" s="7">
        <f t="shared" si="79"/>
        <v>1165788.3999999999</v>
      </c>
      <c r="S761" s="8">
        <f t="shared" si="80"/>
        <v>160423.35999999999</v>
      </c>
      <c r="T761" s="8">
        <f t="shared" si="81"/>
        <v>924473.6</v>
      </c>
      <c r="U761" s="8">
        <f t="shared" si="82"/>
        <v>18261.752400000001</v>
      </c>
      <c r="V761" s="8">
        <f t="shared" si="83"/>
        <v>9404249.0995636377</v>
      </c>
    </row>
    <row r="762" spans="1:22" x14ac:dyDescent="0.4">
      <c r="A762" s="22">
        <v>2016</v>
      </c>
      <c r="B762" s="22" t="s">
        <v>41</v>
      </c>
      <c r="D762" s="22" t="s">
        <v>79</v>
      </c>
      <c r="E762" s="1" t="s">
        <v>44</v>
      </c>
      <c r="F762" s="1" t="s">
        <v>98</v>
      </c>
      <c r="G762" s="28" t="s">
        <v>74</v>
      </c>
      <c r="H762" s="24">
        <v>41834</v>
      </c>
      <c r="I762" s="1">
        <v>85</v>
      </c>
      <c r="J762" s="17">
        <v>25</v>
      </c>
      <c r="K762" s="24">
        <f t="shared" si="77"/>
        <v>1673.36</v>
      </c>
      <c r="L762" s="18">
        <v>36.299999999999997</v>
      </c>
      <c r="M762" s="18">
        <v>4.12</v>
      </c>
      <c r="N762" s="18">
        <v>30.2</v>
      </c>
      <c r="O762" s="19">
        <v>0.57099999999999995</v>
      </c>
      <c r="Q762" s="21">
        <f t="shared" si="78"/>
        <v>955.48855999999989</v>
      </c>
      <c r="R762" s="7">
        <f t="shared" si="79"/>
        <v>1518574.2</v>
      </c>
      <c r="S762" s="8">
        <f t="shared" si="80"/>
        <v>172356.08000000002</v>
      </c>
      <c r="T762" s="8">
        <f t="shared" si="81"/>
        <v>1263386.8</v>
      </c>
      <c r="U762" s="8">
        <f t="shared" si="82"/>
        <v>23887.213999999996</v>
      </c>
      <c r="V762" s="8">
        <f t="shared" si="83"/>
        <v>39971908.419039994</v>
      </c>
    </row>
    <row r="763" spans="1:22" x14ac:dyDescent="0.4">
      <c r="A763" s="22">
        <v>2016</v>
      </c>
      <c r="B763" s="22" t="s">
        <v>19</v>
      </c>
      <c r="D763" s="22" t="s">
        <v>79</v>
      </c>
      <c r="E763" s="1" t="s">
        <v>44</v>
      </c>
      <c r="F763" s="1" t="s">
        <v>103</v>
      </c>
      <c r="G763" s="28" t="s">
        <v>74</v>
      </c>
      <c r="H763" s="24">
        <v>4765</v>
      </c>
      <c r="I763" s="1">
        <v>9</v>
      </c>
      <c r="J763" s="17">
        <v>7.9</v>
      </c>
      <c r="K763" s="24">
        <f t="shared" si="77"/>
        <v>603.16455696202524</v>
      </c>
      <c r="L763" s="18">
        <v>35</v>
      </c>
      <c r="M763" s="18">
        <v>4.2</v>
      </c>
      <c r="N763" s="18">
        <v>29</v>
      </c>
      <c r="O763" s="19">
        <v>0.54459999999999997</v>
      </c>
      <c r="Q763" s="21">
        <f t="shared" si="78"/>
        <v>328.48341772151895</v>
      </c>
      <c r="R763" s="7">
        <f t="shared" si="79"/>
        <v>166775</v>
      </c>
      <c r="S763" s="8">
        <f t="shared" si="80"/>
        <v>20013</v>
      </c>
      <c r="T763" s="8">
        <f t="shared" si="81"/>
        <v>138185</v>
      </c>
      <c r="U763" s="8">
        <f t="shared" si="82"/>
        <v>2595.0189999999998</v>
      </c>
      <c r="V763" s="8">
        <f t="shared" si="83"/>
        <v>1565223.4854430377</v>
      </c>
    </row>
    <row r="764" spans="1:22" x14ac:dyDescent="0.4">
      <c r="A764" s="30">
        <v>2016</v>
      </c>
      <c r="B764" s="30" t="s">
        <v>41</v>
      </c>
      <c r="C764" s="23">
        <v>3.3</v>
      </c>
      <c r="D764" s="22" t="s">
        <v>79</v>
      </c>
      <c r="E764" s="1" t="s">
        <v>44</v>
      </c>
      <c r="F764" s="1" t="s">
        <v>20</v>
      </c>
      <c r="G764" s="28" t="s">
        <v>84</v>
      </c>
      <c r="H764" s="24">
        <f>55674+53199</f>
        <v>108873</v>
      </c>
      <c r="I764" s="1">
        <f>114+108</f>
        <v>222</v>
      </c>
      <c r="J764" s="17">
        <v>90</v>
      </c>
      <c r="K764" s="24">
        <f t="shared" si="77"/>
        <v>1209.7</v>
      </c>
      <c r="L764" s="18">
        <v>37.200000000000003</v>
      </c>
      <c r="M764" s="18">
        <v>3.9</v>
      </c>
      <c r="N764" s="18">
        <v>32.18</v>
      </c>
      <c r="O764" s="19">
        <v>0.57750000000000001</v>
      </c>
      <c r="Q764" s="21">
        <f t="shared" si="78"/>
        <v>698.60175000000004</v>
      </c>
      <c r="R764" s="7">
        <f t="shared" si="79"/>
        <v>4050075.6</v>
      </c>
      <c r="S764" s="8">
        <f t="shared" si="80"/>
        <v>424604.7</v>
      </c>
      <c r="T764" s="8">
        <f t="shared" si="81"/>
        <v>3503533.14</v>
      </c>
      <c r="U764" s="8">
        <f t="shared" si="82"/>
        <v>62874.157500000001</v>
      </c>
      <c r="V764" s="8">
        <f t="shared" si="83"/>
        <v>76058868.327749997</v>
      </c>
    </row>
    <row r="765" spans="1:22" x14ac:dyDescent="0.4">
      <c r="A765" s="22">
        <v>2016</v>
      </c>
      <c r="B765" s="22" t="s">
        <v>21</v>
      </c>
      <c r="C765" s="23">
        <v>4</v>
      </c>
      <c r="D765" s="22" t="s">
        <v>79</v>
      </c>
      <c r="E765" s="1" t="s">
        <v>44</v>
      </c>
      <c r="F765" s="1" t="s">
        <v>23</v>
      </c>
      <c r="G765" s="28" t="s">
        <v>83</v>
      </c>
      <c r="H765" s="24">
        <v>61213</v>
      </c>
      <c r="I765" s="1">
        <v>129</v>
      </c>
      <c r="J765" s="17">
        <v>50</v>
      </c>
      <c r="K765" s="24">
        <f t="shared" si="77"/>
        <v>1224.26</v>
      </c>
      <c r="L765" s="18">
        <v>34.5</v>
      </c>
      <c r="M765" s="18">
        <v>4.6100000000000003</v>
      </c>
      <c r="N765" s="18">
        <v>30.6</v>
      </c>
      <c r="O765" s="19">
        <v>0.53059999999999996</v>
      </c>
      <c r="Q765" s="21">
        <f t="shared" si="78"/>
        <v>649.59235599999988</v>
      </c>
      <c r="R765" s="7">
        <f t="shared" si="79"/>
        <v>2111848.5</v>
      </c>
      <c r="S765" s="8">
        <f t="shared" si="80"/>
        <v>282191.93</v>
      </c>
      <c r="T765" s="8">
        <f t="shared" si="81"/>
        <v>1873117.8</v>
      </c>
      <c r="U765" s="8">
        <f t="shared" si="82"/>
        <v>32479.617799999996</v>
      </c>
      <c r="V765" s="8">
        <f t="shared" si="83"/>
        <v>39763496.887827992</v>
      </c>
    </row>
    <row r="766" spans="1:22" x14ac:dyDescent="0.4">
      <c r="A766" s="30">
        <v>2016</v>
      </c>
      <c r="B766" s="30" t="s">
        <v>19</v>
      </c>
      <c r="D766" s="22" t="s">
        <v>79</v>
      </c>
      <c r="E766" s="1" t="s">
        <v>44</v>
      </c>
      <c r="F766" s="1" t="s">
        <v>103</v>
      </c>
      <c r="G766" s="28" t="s">
        <v>74</v>
      </c>
      <c r="H766" s="24">
        <v>29032</v>
      </c>
      <c r="I766" s="1">
        <v>58</v>
      </c>
      <c r="J766" s="17">
        <v>64</v>
      </c>
      <c r="K766" s="24">
        <f t="shared" si="77"/>
        <v>453.625</v>
      </c>
      <c r="L766" s="18">
        <v>36.200000000000003</v>
      </c>
      <c r="M766" s="18">
        <v>4.4800000000000004</v>
      </c>
      <c r="N766" s="18">
        <v>30.4</v>
      </c>
      <c r="O766" s="19">
        <v>0.53110000000000002</v>
      </c>
      <c r="Q766" s="21">
        <f t="shared" si="78"/>
        <v>240.92023750000001</v>
      </c>
      <c r="R766" s="7">
        <f t="shared" si="79"/>
        <v>1050958.4000000001</v>
      </c>
      <c r="S766" s="8">
        <f t="shared" si="80"/>
        <v>130063.36000000002</v>
      </c>
      <c r="T766" s="8">
        <f t="shared" si="81"/>
        <v>882572.79999999993</v>
      </c>
      <c r="U766" s="8">
        <f t="shared" si="82"/>
        <v>15418.895200000001</v>
      </c>
      <c r="V766" s="8">
        <f t="shared" si="83"/>
        <v>6994396.3351000007</v>
      </c>
    </row>
    <row r="767" spans="1:22" x14ac:dyDescent="0.4">
      <c r="A767" s="22">
        <v>2016</v>
      </c>
      <c r="B767" s="22" t="s">
        <v>41</v>
      </c>
      <c r="D767" s="22" t="s">
        <v>79</v>
      </c>
      <c r="E767" s="1" t="s">
        <v>44</v>
      </c>
      <c r="F767" s="1" t="s">
        <v>98</v>
      </c>
      <c r="G767" s="28" t="s">
        <v>74</v>
      </c>
      <c r="H767" s="24">
        <v>200587</v>
      </c>
      <c r="I767" s="1">
        <v>409</v>
      </c>
      <c r="J767" s="17">
        <v>120</v>
      </c>
      <c r="K767" s="24">
        <f t="shared" si="77"/>
        <v>1671.5583333333334</v>
      </c>
      <c r="L767" s="18">
        <v>36.159999999999997</v>
      </c>
      <c r="M767" s="18">
        <v>4.18</v>
      </c>
      <c r="N767" s="18">
        <v>30.07</v>
      </c>
      <c r="O767" s="19">
        <v>0.56840000000000002</v>
      </c>
      <c r="Q767" s="21">
        <f t="shared" si="78"/>
        <v>950.11375666666675</v>
      </c>
      <c r="R767" s="7">
        <f t="shared" si="79"/>
        <v>7253225.919999999</v>
      </c>
      <c r="S767" s="8">
        <f t="shared" si="80"/>
        <v>838453.65999999992</v>
      </c>
      <c r="T767" s="8">
        <f t="shared" si="81"/>
        <v>6031651.0899999999</v>
      </c>
      <c r="U767" s="8">
        <f t="shared" si="82"/>
        <v>114013.6508</v>
      </c>
      <c r="V767" s="8">
        <f t="shared" si="83"/>
        <v>190580468.1084967</v>
      </c>
    </row>
    <row r="768" spans="1:22" x14ac:dyDescent="0.4">
      <c r="A768" s="22">
        <v>2016</v>
      </c>
      <c r="B768" s="22" t="s">
        <v>41</v>
      </c>
      <c r="D768" s="22" t="s">
        <v>79</v>
      </c>
      <c r="E768" s="1" t="s">
        <v>44</v>
      </c>
      <c r="F768" s="1" t="s">
        <v>38</v>
      </c>
      <c r="G768" s="28" t="s">
        <v>83</v>
      </c>
      <c r="H768" s="24">
        <v>163425</v>
      </c>
      <c r="I768" s="1">
        <v>336</v>
      </c>
      <c r="J768" s="17">
        <v>123</v>
      </c>
      <c r="K768" s="24">
        <f t="shared" si="77"/>
        <v>1328.6585365853659</v>
      </c>
      <c r="L768" s="18">
        <v>36.6</v>
      </c>
      <c r="M768" s="18">
        <v>4.51</v>
      </c>
      <c r="N768" s="18">
        <v>31.13</v>
      </c>
      <c r="O768" s="19">
        <v>0.55049999999999999</v>
      </c>
      <c r="Q768" s="21">
        <f t="shared" si="78"/>
        <v>731.4265243902438</v>
      </c>
      <c r="R768" s="7">
        <f t="shared" si="79"/>
        <v>5981355</v>
      </c>
      <c r="S768" s="8">
        <f t="shared" si="80"/>
        <v>737046.75</v>
      </c>
      <c r="T768" s="8">
        <f t="shared" si="81"/>
        <v>5087420.25</v>
      </c>
      <c r="U768" s="8">
        <f t="shared" si="82"/>
        <v>89965.462499999994</v>
      </c>
      <c r="V768" s="8">
        <f t="shared" si="83"/>
        <v>119533379.7484756</v>
      </c>
    </row>
    <row r="769" spans="1:22" x14ac:dyDescent="0.4">
      <c r="A769" s="22">
        <v>2016</v>
      </c>
      <c r="B769" s="22" t="s">
        <v>19</v>
      </c>
      <c r="D769" s="22" t="s">
        <v>79</v>
      </c>
      <c r="E769" s="1" t="s">
        <v>44</v>
      </c>
      <c r="F769" s="1" t="s">
        <v>98</v>
      </c>
      <c r="G769" s="28" t="s">
        <v>74</v>
      </c>
      <c r="H769" s="24">
        <v>95059</v>
      </c>
      <c r="I769" s="1">
        <v>187</v>
      </c>
      <c r="J769" s="17">
        <v>108</v>
      </c>
      <c r="K769" s="24">
        <f t="shared" si="77"/>
        <v>880.17592592592598</v>
      </c>
      <c r="L769" s="18">
        <v>36.5</v>
      </c>
      <c r="M769" s="18">
        <v>4.7300000000000004</v>
      </c>
      <c r="N769" s="18">
        <v>30.3</v>
      </c>
      <c r="O769" s="19">
        <v>0.55420000000000003</v>
      </c>
      <c r="Q769" s="21">
        <f t="shared" si="78"/>
        <v>487.79349814814816</v>
      </c>
      <c r="R769" s="7">
        <f t="shared" si="79"/>
        <v>3469653.5</v>
      </c>
      <c r="S769" s="8">
        <f t="shared" si="80"/>
        <v>449629.07000000007</v>
      </c>
      <c r="T769" s="8">
        <f t="shared" si="81"/>
        <v>2880287.7</v>
      </c>
      <c r="U769" s="8">
        <f t="shared" si="82"/>
        <v>52681.697800000002</v>
      </c>
      <c r="V769" s="8">
        <f t="shared" si="83"/>
        <v>46369162.140464813</v>
      </c>
    </row>
    <row r="770" spans="1:22" x14ac:dyDescent="0.4">
      <c r="A770" s="22">
        <v>2016</v>
      </c>
      <c r="B770" s="22" t="s">
        <v>19</v>
      </c>
      <c r="D770" s="22" t="s">
        <v>79</v>
      </c>
      <c r="E770" s="1" t="s">
        <v>44</v>
      </c>
      <c r="F770" s="1" t="s">
        <v>98</v>
      </c>
      <c r="G770" s="28" t="s">
        <v>74</v>
      </c>
      <c r="H770" s="24">
        <v>430656</v>
      </c>
      <c r="I770" s="1">
        <v>871</v>
      </c>
      <c r="J770" s="17">
        <v>295</v>
      </c>
      <c r="K770" s="24">
        <f t="shared" si="77"/>
        <v>1459.8508474576272</v>
      </c>
      <c r="L770" s="18">
        <v>36.1</v>
      </c>
      <c r="M770" s="18">
        <v>4.55</v>
      </c>
      <c r="N770" s="18">
        <v>29</v>
      </c>
      <c r="O770" s="19">
        <v>0.56159999999999999</v>
      </c>
      <c r="Q770" s="21">
        <f t="shared" si="78"/>
        <v>819.85223593220337</v>
      </c>
      <c r="R770" s="7">
        <f t="shared" si="79"/>
        <v>15546681.600000001</v>
      </c>
      <c r="S770" s="8">
        <f t="shared" si="80"/>
        <v>1959484.7999999998</v>
      </c>
      <c r="T770" s="8">
        <f t="shared" si="81"/>
        <v>12489024</v>
      </c>
      <c r="U770" s="8">
        <f t="shared" si="82"/>
        <v>241856.40959999998</v>
      </c>
      <c r="V770" s="8">
        <f t="shared" si="83"/>
        <v>353074284.51761895</v>
      </c>
    </row>
    <row r="771" spans="1:22" x14ac:dyDescent="0.4">
      <c r="A771" s="22">
        <v>2016</v>
      </c>
      <c r="B771" s="22" t="s">
        <v>19</v>
      </c>
      <c r="D771" s="22" t="s">
        <v>79</v>
      </c>
      <c r="E771" s="1" t="s">
        <v>44</v>
      </c>
      <c r="F771" s="1" t="s">
        <v>103</v>
      </c>
      <c r="G771" s="28" t="s">
        <v>69</v>
      </c>
      <c r="H771" s="24">
        <v>25025</v>
      </c>
      <c r="I771" s="1">
        <v>50</v>
      </c>
      <c r="J771" s="17">
        <v>70</v>
      </c>
      <c r="K771" s="24">
        <f t="shared" ref="K771:K834" si="84">IF(J771="",0,H771/J771)</f>
        <v>357.5</v>
      </c>
      <c r="L771" s="18">
        <v>34.700000000000003</v>
      </c>
      <c r="M771" s="18">
        <v>4.21</v>
      </c>
      <c r="N771" s="18">
        <v>29.6</v>
      </c>
      <c r="O771" s="19">
        <v>0.5373</v>
      </c>
      <c r="Q771" s="21">
        <f t="shared" ref="Q771:Q834" si="85">IF(J771="",0,O771*H771/J771)</f>
        <v>192.08475000000001</v>
      </c>
      <c r="R771" s="7">
        <f t="shared" ref="R771:R834" si="86">$H771*L771</f>
        <v>868367.50000000012</v>
      </c>
      <c r="S771" s="8">
        <f t="shared" ref="S771:S834" si="87">$H771*M771</f>
        <v>105355.25</v>
      </c>
      <c r="T771" s="8">
        <f t="shared" ref="T771:T834" si="88">$H771*N771</f>
        <v>740740</v>
      </c>
      <c r="U771" s="8">
        <f t="shared" ref="U771:U834" si="89">$H771*O771</f>
        <v>13445.932500000001</v>
      </c>
      <c r="V771" s="8">
        <f t="shared" ref="V771:V834" si="90">$H771*Q771</f>
        <v>4806920.8687500004</v>
      </c>
    </row>
    <row r="772" spans="1:22" x14ac:dyDescent="0.4">
      <c r="A772" s="22">
        <v>2016</v>
      </c>
      <c r="B772" s="22" t="s">
        <v>19</v>
      </c>
      <c r="D772" s="22" t="s">
        <v>79</v>
      </c>
      <c r="E772" s="1" t="s">
        <v>44</v>
      </c>
      <c r="F772" s="1" t="s">
        <v>98</v>
      </c>
      <c r="G772" s="28" t="s">
        <v>74</v>
      </c>
      <c r="H772" s="24">
        <v>70547</v>
      </c>
      <c r="I772" s="1">
        <v>142</v>
      </c>
      <c r="J772" s="17">
        <v>84</v>
      </c>
      <c r="K772" s="24">
        <f t="shared" si="84"/>
        <v>839.84523809523807</v>
      </c>
      <c r="L772" s="18">
        <v>35.5</v>
      </c>
      <c r="M772" s="18">
        <v>4.76</v>
      </c>
      <c r="N772" s="18">
        <v>28.6</v>
      </c>
      <c r="O772" s="19">
        <v>0.55369999999999997</v>
      </c>
      <c r="Q772" s="21">
        <f t="shared" si="85"/>
        <v>465.02230833333334</v>
      </c>
      <c r="R772" s="7">
        <f t="shared" si="86"/>
        <v>2504418.5</v>
      </c>
      <c r="S772" s="8">
        <f t="shared" si="87"/>
        <v>335803.72</v>
      </c>
      <c r="T772" s="8">
        <f t="shared" si="88"/>
        <v>2017644.2000000002</v>
      </c>
      <c r="U772" s="8">
        <f t="shared" si="89"/>
        <v>39061.873899999999</v>
      </c>
      <c r="V772" s="8">
        <f t="shared" si="90"/>
        <v>32805928.785991669</v>
      </c>
    </row>
    <row r="773" spans="1:22" x14ac:dyDescent="0.4">
      <c r="A773" s="22">
        <v>2016</v>
      </c>
      <c r="B773" s="22" t="s">
        <v>41</v>
      </c>
      <c r="D773" s="22" t="s">
        <v>79</v>
      </c>
      <c r="E773" s="1" t="s">
        <v>44</v>
      </c>
      <c r="F773" s="1" t="s">
        <v>47</v>
      </c>
      <c r="G773" s="28" t="s">
        <v>82</v>
      </c>
      <c r="H773" s="24">
        <v>101791</v>
      </c>
      <c r="I773" s="1">
        <v>210</v>
      </c>
      <c r="J773" s="17">
        <v>55</v>
      </c>
      <c r="K773" s="24">
        <f t="shared" si="84"/>
        <v>1850.7454545454545</v>
      </c>
      <c r="L773" s="18">
        <v>35.9</v>
      </c>
      <c r="M773" s="18">
        <v>3.7</v>
      </c>
      <c r="N773" s="18">
        <v>31</v>
      </c>
      <c r="O773" s="19">
        <v>0.56399999999999995</v>
      </c>
      <c r="Q773" s="21">
        <f t="shared" si="85"/>
        <v>1043.8204363636362</v>
      </c>
      <c r="R773" s="7">
        <f t="shared" si="86"/>
        <v>3654296.9</v>
      </c>
      <c r="S773" s="8">
        <f t="shared" si="87"/>
        <v>376626.7</v>
      </c>
      <c r="T773" s="8">
        <f t="shared" si="88"/>
        <v>3155521</v>
      </c>
      <c r="U773" s="8">
        <f t="shared" si="89"/>
        <v>57410.123999999996</v>
      </c>
      <c r="V773" s="8">
        <f t="shared" si="90"/>
        <v>106251526.0378909</v>
      </c>
    </row>
    <row r="774" spans="1:22" x14ac:dyDescent="0.4">
      <c r="A774" s="22">
        <v>2016</v>
      </c>
      <c r="B774" s="22" t="s">
        <v>113</v>
      </c>
      <c r="C774" s="23">
        <v>3.75</v>
      </c>
      <c r="D774" s="22" t="s">
        <v>79</v>
      </c>
      <c r="E774" s="1" t="s">
        <v>44</v>
      </c>
      <c r="F774" s="1" t="s">
        <v>47</v>
      </c>
      <c r="G774" s="28" t="s">
        <v>82</v>
      </c>
      <c r="H774" s="24">
        <v>67536</v>
      </c>
      <c r="I774" s="1">
        <v>139</v>
      </c>
      <c r="J774" s="17">
        <v>53</v>
      </c>
      <c r="K774" s="24">
        <f t="shared" si="84"/>
        <v>1274.2641509433963</v>
      </c>
      <c r="L774" s="18">
        <v>36.6</v>
      </c>
      <c r="M774" s="18">
        <v>3.98</v>
      </c>
      <c r="N774" s="18">
        <v>30.9</v>
      </c>
      <c r="O774" s="19">
        <v>0.57389999999999997</v>
      </c>
      <c r="Q774" s="21">
        <f t="shared" si="85"/>
        <v>731.3001962264151</v>
      </c>
      <c r="R774" s="7">
        <f t="shared" si="86"/>
        <v>2471817.6</v>
      </c>
      <c r="S774" s="8">
        <f t="shared" si="87"/>
        <v>268793.27999999997</v>
      </c>
      <c r="T774" s="8">
        <f t="shared" si="88"/>
        <v>2086862.4</v>
      </c>
      <c r="U774" s="8">
        <f t="shared" si="89"/>
        <v>38758.910400000001</v>
      </c>
      <c r="V774" s="8">
        <f t="shared" si="90"/>
        <v>49389090.052347168</v>
      </c>
    </row>
    <row r="775" spans="1:22" x14ac:dyDescent="0.4">
      <c r="A775" s="22">
        <v>2016</v>
      </c>
      <c r="B775" s="22" t="s">
        <v>19</v>
      </c>
      <c r="D775" s="22" t="s">
        <v>79</v>
      </c>
      <c r="E775" s="1" t="s">
        <v>44</v>
      </c>
      <c r="F775" s="1" t="s">
        <v>98</v>
      </c>
      <c r="G775" s="28" t="s">
        <v>74</v>
      </c>
      <c r="H775" s="24">
        <v>70547</v>
      </c>
      <c r="I775" s="1">
        <v>142</v>
      </c>
      <c r="J775" s="17">
        <v>84</v>
      </c>
      <c r="K775" s="24">
        <f t="shared" si="84"/>
        <v>839.84523809523807</v>
      </c>
      <c r="L775" s="18">
        <v>35.5</v>
      </c>
      <c r="M775" s="18">
        <v>4.76</v>
      </c>
      <c r="N775" s="18">
        <v>28.6</v>
      </c>
      <c r="O775" s="19">
        <v>0.55369999999999997</v>
      </c>
      <c r="Q775" s="21">
        <f t="shared" si="85"/>
        <v>465.02230833333334</v>
      </c>
      <c r="R775" s="7">
        <f t="shared" si="86"/>
        <v>2504418.5</v>
      </c>
      <c r="S775" s="8">
        <f t="shared" si="87"/>
        <v>335803.72</v>
      </c>
      <c r="T775" s="8">
        <f t="shared" si="88"/>
        <v>2017644.2000000002</v>
      </c>
      <c r="U775" s="8">
        <f t="shared" si="89"/>
        <v>39061.873899999999</v>
      </c>
      <c r="V775" s="8">
        <f t="shared" si="90"/>
        <v>32805928.785991669</v>
      </c>
    </row>
    <row r="776" spans="1:22" x14ac:dyDescent="0.4">
      <c r="A776" s="22">
        <v>2016</v>
      </c>
      <c r="B776" s="22" t="s">
        <v>19</v>
      </c>
      <c r="D776" s="22" t="s">
        <v>78</v>
      </c>
      <c r="E776" s="1" t="s">
        <v>42</v>
      </c>
      <c r="F776" s="1" t="s">
        <v>43</v>
      </c>
      <c r="G776" s="28" t="s">
        <v>74</v>
      </c>
      <c r="H776" s="24">
        <v>60617</v>
      </c>
      <c r="I776" s="1">
        <v>122</v>
      </c>
      <c r="J776" s="17">
        <v>50.5</v>
      </c>
      <c r="K776" s="24">
        <f t="shared" si="84"/>
        <v>1200.3366336633662</v>
      </c>
      <c r="L776" s="18">
        <v>34.6</v>
      </c>
      <c r="M776" s="18">
        <v>5.0999999999999996</v>
      </c>
      <c r="N776" s="18">
        <v>29.8</v>
      </c>
      <c r="O776" s="19">
        <v>0.52129999999999999</v>
      </c>
      <c r="Q776" s="21">
        <f t="shared" si="85"/>
        <v>625.73548712871286</v>
      </c>
      <c r="R776" s="7">
        <f t="shared" si="86"/>
        <v>2097348.2000000002</v>
      </c>
      <c r="S776" s="8">
        <f t="shared" si="87"/>
        <v>309146.69999999995</v>
      </c>
      <c r="T776" s="8">
        <f t="shared" si="88"/>
        <v>1806386.6</v>
      </c>
      <c r="U776" s="8">
        <f t="shared" si="89"/>
        <v>31599.642100000001</v>
      </c>
      <c r="V776" s="8">
        <f t="shared" si="90"/>
        <v>37930208.023281187</v>
      </c>
    </row>
    <row r="777" spans="1:22" x14ac:dyDescent="0.4">
      <c r="A777" s="22">
        <v>2016</v>
      </c>
      <c r="B777" s="22" t="s">
        <v>19</v>
      </c>
      <c r="D777" s="22" t="s">
        <v>78</v>
      </c>
      <c r="E777" s="1" t="s">
        <v>42</v>
      </c>
      <c r="F777" s="1" t="s">
        <v>43</v>
      </c>
      <c r="G777" s="28" t="s">
        <v>74</v>
      </c>
      <c r="H777" s="24">
        <v>11846</v>
      </c>
      <c r="I777" s="1">
        <v>24</v>
      </c>
      <c r="J777" s="17">
        <v>10.1</v>
      </c>
      <c r="K777" s="24">
        <f t="shared" si="84"/>
        <v>1172.871287128713</v>
      </c>
      <c r="L777" s="18">
        <v>36.4</v>
      </c>
      <c r="M777" s="18">
        <v>4.7</v>
      </c>
      <c r="N777" s="18">
        <v>31.3</v>
      </c>
      <c r="O777" s="19">
        <v>0.56889999999999996</v>
      </c>
      <c r="Q777" s="21">
        <f t="shared" si="85"/>
        <v>667.2464752475247</v>
      </c>
      <c r="R777" s="7">
        <f t="shared" si="86"/>
        <v>431194.39999999997</v>
      </c>
      <c r="S777" s="8">
        <f t="shared" si="87"/>
        <v>55676.200000000004</v>
      </c>
      <c r="T777" s="8">
        <f t="shared" si="88"/>
        <v>370779.8</v>
      </c>
      <c r="U777" s="8">
        <f t="shared" si="89"/>
        <v>6739.1893999999993</v>
      </c>
      <c r="V777" s="8">
        <f t="shared" si="90"/>
        <v>7904201.7457821779</v>
      </c>
    </row>
    <row r="778" spans="1:22" x14ac:dyDescent="0.4">
      <c r="A778" s="22">
        <v>2016</v>
      </c>
      <c r="B778" s="22" t="s">
        <v>19</v>
      </c>
      <c r="D778" s="22" t="s">
        <v>79</v>
      </c>
      <c r="E778" s="1" t="s">
        <v>44</v>
      </c>
      <c r="F778" s="1" t="s">
        <v>103</v>
      </c>
      <c r="G778" s="28" t="s">
        <v>69</v>
      </c>
      <c r="H778" s="24">
        <v>22457</v>
      </c>
      <c r="I778" s="1">
        <v>48</v>
      </c>
      <c r="J778" s="17">
        <v>70</v>
      </c>
      <c r="K778" s="24">
        <f t="shared" si="84"/>
        <v>320.81428571428569</v>
      </c>
      <c r="L778" s="18">
        <v>33</v>
      </c>
      <c r="M778" s="18">
        <v>4.5</v>
      </c>
      <c r="N778" s="18">
        <v>27.3</v>
      </c>
      <c r="O778" s="19">
        <v>0.50629999999999997</v>
      </c>
      <c r="Q778" s="21">
        <f t="shared" si="85"/>
        <v>162.42827285714284</v>
      </c>
      <c r="R778" s="7">
        <f t="shared" si="86"/>
        <v>741081</v>
      </c>
      <c r="S778" s="8">
        <f t="shared" si="87"/>
        <v>101056.5</v>
      </c>
      <c r="T778" s="8">
        <f t="shared" si="88"/>
        <v>613076.1</v>
      </c>
      <c r="U778" s="8">
        <f t="shared" si="89"/>
        <v>11369.979099999999</v>
      </c>
      <c r="V778" s="8">
        <f t="shared" si="90"/>
        <v>3647651.7235528571</v>
      </c>
    </row>
    <row r="779" spans="1:22" x14ac:dyDescent="0.4">
      <c r="A779" s="22">
        <v>2016</v>
      </c>
      <c r="B779" s="22" t="s">
        <v>19</v>
      </c>
      <c r="D779" s="22" t="s">
        <v>79</v>
      </c>
      <c r="E779" s="1" t="s">
        <v>44</v>
      </c>
      <c r="F779" s="1" t="s">
        <v>103</v>
      </c>
      <c r="G779" s="28" t="s">
        <v>83</v>
      </c>
      <c r="H779" s="24">
        <v>60898</v>
      </c>
      <c r="I779" s="1">
        <v>125</v>
      </c>
      <c r="J779" s="17">
        <v>102.8</v>
      </c>
      <c r="K779" s="24">
        <f t="shared" si="84"/>
        <v>592.39299610894943</v>
      </c>
      <c r="L779" s="18">
        <v>35</v>
      </c>
      <c r="M779" s="18">
        <v>4.78</v>
      </c>
      <c r="N779" s="18">
        <v>30.5</v>
      </c>
      <c r="O779" s="19">
        <v>0.55420000000000003</v>
      </c>
      <c r="Q779" s="21">
        <f t="shared" si="85"/>
        <v>328.30419844357976</v>
      </c>
      <c r="R779" s="7">
        <f t="shared" si="86"/>
        <v>2131430</v>
      </c>
      <c r="S779" s="8">
        <f t="shared" si="87"/>
        <v>291092.44</v>
      </c>
      <c r="T779" s="8">
        <f t="shared" si="88"/>
        <v>1857389</v>
      </c>
      <c r="U779" s="8">
        <f t="shared" si="89"/>
        <v>33749.671600000001</v>
      </c>
      <c r="V779" s="8">
        <f t="shared" si="90"/>
        <v>19993069.076817121</v>
      </c>
    </row>
    <row r="780" spans="1:22" x14ac:dyDescent="0.4">
      <c r="A780" s="22">
        <v>2016</v>
      </c>
      <c r="B780" s="22" t="s">
        <v>19</v>
      </c>
      <c r="D780" s="22" t="s">
        <v>78</v>
      </c>
      <c r="E780" s="1" t="s">
        <v>42</v>
      </c>
      <c r="F780" s="1" t="s">
        <v>43</v>
      </c>
      <c r="G780" s="28" t="s">
        <v>74</v>
      </c>
      <c r="H780" s="24">
        <v>75701</v>
      </c>
      <c r="I780" s="1">
        <v>150</v>
      </c>
      <c r="J780" s="17">
        <v>51</v>
      </c>
      <c r="K780" s="24">
        <f t="shared" si="84"/>
        <v>1484.3333333333333</v>
      </c>
      <c r="L780" s="18">
        <v>36.299999999999997</v>
      </c>
      <c r="M780" s="18">
        <v>4.9000000000000004</v>
      </c>
      <c r="N780" s="18">
        <v>30.6</v>
      </c>
      <c r="O780" s="19">
        <v>0.5474</v>
      </c>
      <c r="Q780" s="21">
        <f t="shared" si="85"/>
        <v>812.52406666666673</v>
      </c>
      <c r="R780" s="7">
        <f t="shared" si="86"/>
        <v>2747946.3</v>
      </c>
      <c r="S780" s="8">
        <f t="shared" si="87"/>
        <v>370934.9</v>
      </c>
      <c r="T780" s="8">
        <f t="shared" si="88"/>
        <v>2316450.6</v>
      </c>
      <c r="U780" s="8">
        <f t="shared" si="89"/>
        <v>41438.727400000003</v>
      </c>
      <c r="V780" s="8">
        <f t="shared" si="90"/>
        <v>61508884.370733336</v>
      </c>
    </row>
    <row r="781" spans="1:22" x14ac:dyDescent="0.4">
      <c r="A781" s="30">
        <v>2016</v>
      </c>
      <c r="B781" s="30" t="s">
        <v>19</v>
      </c>
      <c r="D781" s="22" t="s">
        <v>79</v>
      </c>
      <c r="E781" s="1" t="s">
        <v>44</v>
      </c>
      <c r="F781" s="1" t="s">
        <v>23</v>
      </c>
      <c r="G781" s="28" t="s">
        <v>82</v>
      </c>
      <c r="H781" s="24">
        <v>13314</v>
      </c>
      <c r="I781" s="1">
        <v>27</v>
      </c>
      <c r="J781" s="17">
        <v>20</v>
      </c>
      <c r="K781" s="24">
        <f t="shared" si="84"/>
        <v>665.7</v>
      </c>
      <c r="L781" s="18">
        <v>35.1</v>
      </c>
      <c r="M781" s="18">
        <v>4.26</v>
      </c>
      <c r="N781" s="18">
        <v>29.1</v>
      </c>
      <c r="O781" s="19">
        <v>0.55800000000000005</v>
      </c>
      <c r="Q781" s="21">
        <f t="shared" si="85"/>
        <v>371.4606</v>
      </c>
      <c r="R781" s="7">
        <f t="shared" si="86"/>
        <v>467321.4</v>
      </c>
      <c r="S781" s="8">
        <f t="shared" si="87"/>
        <v>56717.64</v>
      </c>
      <c r="T781" s="8">
        <f t="shared" si="88"/>
        <v>387437.4</v>
      </c>
      <c r="U781" s="8">
        <f t="shared" si="89"/>
        <v>7429.2120000000004</v>
      </c>
      <c r="V781" s="8">
        <f t="shared" si="90"/>
        <v>4945626.4283999996</v>
      </c>
    </row>
    <row r="782" spans="1:22" x14ac:dyDescent="0.4">
      <c r="A782" s="30">
        <v>2016</v>
      </c>
      <c r="B782" s="30" t="s">
        <v>19</v>
      </c>
      <c r="D782" s="22" t="s">
        <v>79</v>
      </c>
      <c r="E782" s="1" t="s">
        <v>44</v>
      </c>
      <c r="F782" s="1" t="s">
        <v>23</v>
      </c>
      <c r="G782" s="28" t="s">
        <v>82</v>
      </c>
      <c r="H782" s="24">
        <v>12516</v>
      </c>
      <c r="I782" s="1">
        <v>25</v>
      </c>
      <c r="J782" s="17">
        <v>35</v>
      </c>
      <c r="K782" s="24">
        <f t="shared" si="84"/>
        <v>357.6</v>
      </c>
      <c r="L782" s="18">
        <v>35.9</v>
      </c>
      <c r="M782" s="18">
        <v>4.2</v>
      </c>
      <c r="N782" s="18">
        <v>31.4</v>
      </c>
      <c r="O782" s="19">
        <v>0.53700000000000003</v>
      </c>
      <c r="Q782" s="21">
        <f t="shared" si="85"/>
        <v>192.03120000000001</v>
      </c>
      <c r="R782" s="7">
        <f t="shared" si="86"/>
        <v>449324.39999999997</v>
      </c>
      <c r="S782" s="8">
        <f t="shared" si="87"/>
        <v>52567.200000000004</v>
      </c>
      <c r="T782" s="8">
        <f t="shared" si="88"/>
        <v>393002.39999999997</v>
      </c>
      <c r="U782" s="8">
        <f t="shared" si="89"/>
        <v>6721.0920000000006</v>
      </c>
      <c r="V782" s="8">
        <f t="shared" si="90"/>
        <v>2403462.4992</v>
      </c>
    </row>
    <row r="783" spans="1:22" x14ac:dyDescent="0.4">
      <c r="A783" s="30">
        <v>2016</v>
      </c>
      <c r="B783" s="30" t="s">
        <v>19</v>
      </c>
      <c r="D783" s="22" t="s">
        <v>79</v>
      </c>
      <c r="E783" s="1" t="s">
        <v>44</v>
      </c>
      <c r="F783" s="1" t="s">
        <v>23</v>
      </c>
      <c r="G783" s="28" t="s">
        <v>82</v>
      </c>
      <c r="H783" s="24">
        <v>384576</v>
      </c>
      <c r="I783" s="1">
        <v>782</v>
      </c>
      <c r="J783" s="17">
        <v>400</v>
      </c>
      <c r="K783" s="24">
        <f t="shared" si="84"/>
        <v>961.44</v>
      </c>
      <c r="L783" s="18">
        <v>36.5</v>
      </c>
      <c r="M783" s="18">
        <v>4.45</v>
      </c>
      <c r="N783" s="18">
        <v>32</v>
      </c>
      <c r="O783" s="19">
        <v>0.56210000000000004</v>
      </c>
      <c r="Q783" s="21">
        <f t="shared" si="85"/>
        <v>540.42542400000002</v>
      </c>
      <c r="R783" s="7">
        <f t="shared" si="86"/>
        <v>14037024</v>
      </c>
      <c r="S783" s="8">
        <f t="shared" si="87"/>
        <v>1711363.2</v>
      </c>
      <c r="T783" s="8">
        <f t="shared" si="88"/>
        <v>12306432</v>
      </c>
      <c r="U783" s="8">
        <f t="shared" si="89"/>
        <v>216170.16960000002</v>
      </c>
      <c r="V783" s="8">
        <f t="shared" si="90"/>
        <v>207834647.86022401</v>
      </c>
    </row>
    <row r="784" spans="1:22" x14ac:dyDescent="0.4">
      <c r="A784" s="22">
        <v>2016</v>
      </c>
      <c r="B784" s="22" t="s">
        <v>41</v>
      </c>
      <c r="C784" s="23">
        <v>3</v>
      </c>
      <c r="D784" s="22" t="s">
        <v>79</v>
      </c>
      <c r="E784" s="1" t="s">
        <v>44</v>
      </c>
      <c r="F784" s="1" t="s">
        <v>25</v>
      </c>
      <c r="G784" s="28" t="s">
        <v>82</v>
      </c>
      <c r="H784" s="24">
        <v>130466</v>
      </c>
      <c r="I784" s="1">
        <v>263</v>
      </c>
      <c r="J784" s="17">
        <v>98</v>
      </c>
      <c r="K784" s="24">
        <f t="shared" si="84"/>
        <v>1331.2857142857142</v>
      </c>
      <c r="L784" s="18">
        <v>36.5</v>
      </c>
      <c r="M784" s="18">
        <v>4.16</v>
      </c>
      <c r="N784" s="18">
        <v>31.9</v>
      </c>
      <c r="O784" s="19">
        <v>0.55479999999999996</v>
      </c>
      <c r="Q784" s="21">
        <f t="shared" si="85"/>
        <v>738.59731428571433</v>
      </c>
      <c r="R784" s="7">
        <f t="shared" si="86"/>
        <v>4762009</v>
      </c>
      <c r="S784" s="8">
        <f t="shared" si="87"/>
        <v>542738.56000000006</v>
      </c>
      <c r="T784" s="8">
        <f t="shared" si="88"/>
        <v>4161865.4</v>
      </c>
      <c r="U784" s="8">
        <f t="shared" si="89"/>
        <v>72382.536800000002</v>
      </c>
      <c r="V784" s="8">
        <f t="shared" si="90"/>
        <v>96361837.205600008</v>
      </c>
    </row>
    <row r="785" spans="1:22" x14ac:dyDescent="0.4">
      <c r="A785" s="22">
        <v>2016</v>
      </c>
      <c r="B785" s="22" t="s">
        <v>19</v>
      </c>
      <c r="D785" s="22" t="s">
        <v>78</v>
      </c>
      <c r="E785" s="1" t="s">
        <v>42</v>
      </c>
      <c r="F785" s="1" t="s">
        <v>43</v>
      </c>
      <c r="G785" s="28" t="s">
        <v>74</v>
      </c>
      <c r="H785" s="24">
        <v>129982</v>
      </c>
      <c r="I785" s="1">
        <v>257</v>
      </c>
      <c r="J785" s="17">
        <v>112</v>
      </c>
      <c r="K785" s="24">
        <f t="shared" si="84"/>
        <v>1160.5535714285713</v>
      </c>
      <c r="L785" s="18">
        <v>36.1</v>
      </c>
      <c r="M785" s="18">
        <v>4.8</v>
      </c>
      <c r="N785" s="18">
        <v>30.2</v>
      </c>
      <c r="O785" s="19">
        <v>0.53010000000000002</v>
      </c>
      <c r="Q785" s="21">
        <f t="shared" si="85"/>
        <v>615.20944821428577</v>
      </c>
      <c r="R785" s="7">
        <f t="shared" si="86"/>
        <v>4692350.2</v>
      </c>
      <c r="S785" s="8">
        <f t="shared" si="87"/>
        <v>623913.6</v>
      </c>
      <c r="T785" s="8">
        <f t="shared" si="88"/>
        <v>3925456.4</v>
      </c>
      <c r="U785" s="8">
        <f t="shared" si="89"/>
        <v>68903.458200000008</v>
      </c>
      <c r="V785" s="8">
        <f t="shared" si="90"/>
        <v>79966154.497789294</v>
      </c>
    </row>
    <row r="786" spans="1:22" x14ac:dyDescent="0.4">
      <c r="A786" s="22">
        <v>2016</v>
      </c>
      <c r="B786" s="22" t="s">
        <v>41</v>
      </c>
      <c r="D786" s="22" t="s">
        <v>79</v>
      </c>
      <c r="E786" s="1" t="s">
        <v>44</v>
      </c>
      <c r="F786" s="1" t="s">
        <v>25</v>
      </c>
      <c r="G786" s="28" t="s">
        <v>82</v>
      </c>
      <c r="H786" s="24">
        <v>28377</v>
      </c>
      <c r="I786" s="1">
        <v>58</v>
      </c>
      <c r="J786" s="17">
        <v>22</v>
      </c>
      <c r="K786" s="24">
        <f t="shared" si="84"/>
        <v>1289.8636363636363</v>
      </c>
      <c r="L786" s="18">
        <v>37.200000000000003</v>
      </c>
      <c r="M786" s="18">
        <v>3.81</v>
      </c>
      <c r="N786" s="18">
        <v>32.5</v>
      </c>
      <c r="O786" s="19">
        <v>0.55400000000000005</v>
      </c>
      <c r="Q786" s="21">
        <f t="shared" si="85"/>
        <v>714.58445454545461</v>
      </c>
      <c r="R786" s="7">
        <f t="shared" si="86"/>
        <v>1055624.4000000001</v>
      </c>
      <c r="S786" s="8">
        <f t="shared" si="87"/>
        <v>108116.37</v>
      </c>
      <c r="T786" s="8">
        <f t="shared" si="88"/>
        <v>922252.5</v>
      </c>
      <c r="U786" s="8">
        <f t="shared" si="89"/>
        <v>15720.858000000002</v>
      </c>
      <c r="V786" s="8">
        <f t="shared" si="90"/>
        <v>20277763.066636365</v>
      </c>
    </row>
    <row r="787" spans="1:22" x14ac:dyDescent="0.4">
      <c r="A787" s="22">
        <v>2016</v>
      </c>
      <c r="B787" s="22" t="s">
        <v>49</v>
      </c>
      <c r="D787" s="22" t="s">
        <v>79</v>
      </c>
      <c r="E787" s="1" t="s">
        <v>44</v>
      </c>
      <c r="F787" s="1" t="s">
        <v>25</v>
      </c>
      <c r="G787" s="28" t="s">
        <v>82</v>
      </c>
      <c r="H787" s="24">
        <v>49559</v>
      </c>
      <c r="I787" s="1">
        <v>101</v>
      </c>
      <c r="J787" s="17">
        <v>60</v>
      </c>
      <c r="K787" s="24">
        <f t="shared" si="84"/>
        <v>825.98333333333335</v>
      </c>
      <c r="L787" s="18">
        <v>34.9</v>
      </c>
      <c r="M787" s="18">
        <v>5.0999999999999996</v>
      </c>
      <c r="N787" s="18">
        <v>31.8</v>
      </c>
      <c r="O787" s="19">
        <v>0.52949999999999997</v>
      </c>
      <c r="Q787" s="21">
        <f t="shared" si="85"/>
        <v>437.35817500000002</v>
      </c>
      <c r="R787" s="7">
        <f t="shared" si="86"/>
        <v>1729609.0999999999</v>
      </c>
      <c r="S787" s="8">
        <f t="shared" si="87"/>
        <v>252750.9</v>
      </c>
      <c r="T787" s="8">
        <f t="shared" si="88"/>
        <v>1575976.2</v>
      </c>
      <c r="U787" s="8">
        <f t="shared" si="89"/>
        <v>26241.4905</v>
      </c>
      <c r="V787" s="8">
        <f t="shared" si="90"/>
        <v>21675033.794825003</v>
      </c>
    </row>
    <row r="788" spans="1:22" x14ac:dyDescent="0.4">
      <c r="A788" s="30">
        <v>2016</v>
      </c>
      <c r="B788" s="30" t="s">
        <v>19</v>
      </c>
      <c r="D788" s="22" t="s">
        <v>79</v>
      </c>
      <c r="E788" s="1" t="s">
        <v>44</v>
      </c>
      <c r="F788" s="1" t="s">
        <v>117</v>
      </c>
      <c r="G788" s="28" t="s">
        <v>100</v>
      </c>
      <c r="H788" s="24">
        <v>139572</v>
      </c>
      <c r="I788" s="1">
        <v>281</v>
      </c>
      <c r="J788" s="17">
        <v>235</v>
      </c>
      <c r="K788" s="24">
        <f t="shared" si="84"/>
        <v>593.92340425531916</v>
      </c>
      <c r="L788" s="18">
        <v>34.49</v>
      </c>
      <c r="M788" s="18">
        <v>4.03</v>
      </c>
      <c r="N788" s="18">
        <v>29.26</v>
      </c>
      <c r="O788" s="19">
        <v>0.54464999999999997</v>
      </c>
      <c r="Q788" s="21">
        <f t="shared" si="85"/>
        <v>323.48038212765954</v>
      </c>
      <c r="R788" s="7">
        <f t="shared" si="86"/>
        <v>4813838.28</v>
      </c>
      <c r="S788" s="8">
        <f t="shared" si="87"/>
        <v>562475.16</v>
      </c>
      <c r="T788" s="8">
        <f t="shared" si="88"/>
        <v>4083876.72</v>
      </c>
      <c r="U788" s="8">
        <f t="shared" si="89"/>
        <v>76017.88979999999</v>
      </c>
      <c r="V788" s="8">
        <f t="shared" si="90"/>
        <v>45148803.894321695</v>
      </c>
    </row>
    <row r="789" spans="1:22" x14ac:dyDescent="0.4">
      <c r="A789" s="30">
        <v>2016</v>
      </c>
      <c r="B789" s="30" t="s">
        <v>19</v>
      </c>
      <c r="D789" s="22" t="s">
        <v>79</v>
      </c>
      <c r="E789" s="1" t="s">
        <v>44</v>
      </c>
      <c r="F789" s="1" t="s">
        <v>117</v>
      </c>
      <c r="G789" s="28" t="s">
        <v>100</v>
      </c>
      <c r="H789" s="24">
        <v>66524</v>
      </c>
      <c r="I789" s="1">
        <v>136</v>
      </c>
      <c r="J789" s="17">
        <v>155</v>
      </c>
      <c r="K789" s="24">
        <f t="shared" si="84"/>
        <v>429.18709677419355</v>
      </c>
      <c r="L789" s="18">
        <v>35.799999999999997</v>
      </c>
      <c r="M789" s="18">
        <v>4.43</v>
      </c>
      <c r="N789" s="18">
        <v>31.6</v>
      </c>
      <c r="O789" s="19">
        <v>0.52839999999999998</v>
      </c>
      <c r="Q789" s="21">
        <f t="shared" si="85"/>
        <v>226.78246193548389</v>
      </c>
      <c r="R789" s="7">
        <f t="shared" si="86"/>
        <v>2381559.1999999997</v>
      </c>
      <c r="S789" s="8">
        <f t="shared" si="87"/>
        <v>294701.32</v>
      </c>
      <c r="T789" s="8">
        <f t="shared" si="88"/>
        <v>2102158.4</v>
      </c>
      <c r="U789" s="8">
        <f t="shared" si="89"/>
        <v>35151.281600000002</v>
      </c>
      <c r="V789" s="8">
        <f t="shared" si="90"/>
        <v>15086476.497796131</v>
      </c>
    </row>
    <row r="790" spans="1:22" x14ac:dyDescent="0.4">
      <c r="A790" s="30">
        <v>2016</v>
      </c>
      <c r="B790" s="30" t="s">
        <v>19</v>
      </c>
      <c r="D790" s="22" t="s">
        <v>79</v>
      </c>
      <c r="E790" s="1" t="s">
        <v>44</v>
      </c>
      <c r="F790" s="1" t="s">
        <v>117</v>
      </c>
      <c r="G790" s="28" t="s">
        <v>100</v>
      </c>
      <c r="H790" s="24">
        <v>14986</v>
      </c>
      <c r="I790" s="1">
        <v>32</v>
      </c>
      <c r="J790" s="17">
        <v>30</v>
      </c>
      <c r="K790" s="24">
        <f t="shared" si="84"/>
        <v>499.53333333333336</v>
      </c>
      <c r="L790" s="18">
        <v>32.799999999999997</v>
      </c>
      <c r="M790" s="18">
        <v>4.5</v>
      </c>
      <c r="N790" s="18">
        <v>28.8</v>
      </c>
      <c r="O790" s="19">
        <v>0.50149999999999995</v>
      </c>
      <c r="Q790" s="21">
        <f t="shared" si="85"/>
        <v>250.51596666666666</v>
      </c>
      <c r="R790" s="7">
        <f t="shared" si="86"/>
        <v>491540.79999999993</v>
      </c>
      <c r="S790" s="8">
        <f t="shared" si="87"/>
        <v>67437</v>
      </c>
      <c r="T790" s="8">
        <f t="shared" si="88"/>
        <v>431596.79999999999</v>
      </c>
      <c r="U790" s="8">
        <f t="shared" si="89"/>
        <v>7515.4789999999994</v>
      </c>
      <c r="V790" s="8">
        <f t="shared" si="90"/>
        <v>3754232.2764666667</v>
      </c>
    </row>
    <row r="791" spans="1:22" x14ac:dyDescent="0.4">
      <c r="A791" s="30">
        <v>2016</v>
      </c>
      <c r="B791" s="30" t="s">
        <v>19</v>
      </c>
      <c r="D791" s="22" t="s">
        <v>79</v>
      </c>
      <c r="E791" s="1" t="s">
        <v>44</v>
      </c>
      <c r="F791" s="1" t="s">
        <v>117</v>
      </c>
      <c r="G791" s="28" t="s">
        <v>100</v>
      </c>
      <c r="H791" s="24">
        <v>22801</v>
      </c>
      <c r="I791" s="1">
        <v>48</v>
      </c>
      <c r="J791" s="17">
        <v>40</v>
      </c>
      <c r="K791" s="24">
        <f t="shared" si="84"/>
        <v>570.02499999999998</v>
      </c>
      <c r="L791" s="18">
        <v>34.799999999999997</v>
      </c>
      <c r="M791" s="18">
        <v>4.53</v>
      </c>
      <c r="N791" s="18">
        <v>30.1</v>
      </c>
      <c r="O791" s="19">
        <v>0.53839999999999999</v>
      </c>
      <c r="Q791" s="21">
        <f t="shared" si="85"/>
        <v>306.90145999999999</v>
      </c>
      <c r="R791" s="7">
        <f t="shared" si="86"/>
        <v>793474.79999999993</v>
      </c>
      <c r="S791" s="8">
        <f t="shared" si="87"/>
        <v>103288.53</v>
      </c>
      <c r="T791" s="8">
        <f t="shared" si="88"/>
        <v>686310.1</v>
      </c>
      <c r="U791" s="8">
        <f t="shared" si="89"/>
        <v>12276.0584</v>
      </c>
      <c r="V791" s="8">
        <f t="shared" si="90"/>
        <v>6997660.18946</v>
      </c>
    </row>
    <row r="792" spans="1:22" x14ac:dyDescent="0.4">
      <c r="A792" s="30">
        <v>2016</v>
      </c>
      <c r="B792" s="30" t="s">
        <v>19</v>
      </c>
      <c r="D792" s="22" t="s">
        <v>79</v>
      </c>
      <c r="E792" s="1" t="s">
        <v>44</v>
      </c>
      <c r="F792" s="1" t="s">
        <v>117</v>
      </c>
      <c r="G792" s="28" t="s">
        <v>100</v>
      </c>
      <c r="H792" s="24">
        <v>76040</v>
      </c>
      <c r="I792" s="1">
        <v>158</v>
      </c>
      <c r="J792" s="17">
        <v>155</v>
      </c>
      <c r="K792" s="24">
        <f t="shared" si="84"/>
        <v>490.58064516129031</v>
      </c>
      <c r="L792" s="18">
        <v>35</v>
      </c>
      <c r="M792" s="18">
        <v>4.6399999999999997</v>
      </c>
      <c r="N792" s="18">
        <v>31.2</v>
      </c>
      <c r="O792" s="19">
        <v>0.50190000000000001</v>
      </c>
      <c r="Q792" s="21">
        <f t="shared" si="85"/>
        <v>246.22242580645164</v>
      </c>
      <c r="R792" s="7">
        <f t="shared" si="86"/>
        <v>2661400</v>
      </c>
      <c r="S792" s="8">
        <f t="shared" si="87"/>
        <v>352825.59999999998</v>
      </c>
      <c r="T792" s="8">
        <f t="shared" si="88"/>
        <v>2372448</v>
      </c>
      <c r="U792" s="8">
        <f t="shared" si="89"/>
        <v>38164.476000000002</v>
      </c>
      <c r="V792" s="8">
        <f t="shared" si="90"/>
        <v>18722753.258322582</v>
      </c>
    </row>
    <row r="793" spans="1:22" x14ac:dyDescent="0.4">
      <c r="A793" s="22">
        <v>2016</v>
      </c>
      <c r="B793" s="22" t="s">
        <v>19</v>
      </c>
      <c r="D793" s="22" t="s">
        <v>78</v>
      </c>
      <c r="E793" s="1" t="s">
        <v>42</v>
      </c>
      <c r="F793" s="1" t="s">
        <v>43</v>
      </c>
      <c r="G793" s="28" t="s">
        <v>74</v>
      </c>
      <c r="H793" s="24">
        <v>42035</v>
      </c>
      <c r="I793" s="1">
        <v>87</v>
      </c>
      <c r="J793" s="17">
        <v>37.5</v>
      </c>
      <c r="K793" s="24">
        <f t="shared" si="84"/>
        <v>1120.9333333333334</v>
      </c>
      <c r="L793" s="18">
        <v>34.299999999999997</v>
      </c>
      <c r="M793" s="18">
        <v>5.2</v>
      </c>
      <c r="N793" s="18">
        <v>29.3</v>
      </c>
      <c r="O793" s="19">
        <v>0.50819999999999999</v>
      </c>
      <c r="Q793" s="21">
        <f t="shared" si="85"/>
        <v>569.65832</v>
      </c>
      <c r="R793" s="7">
        <f t="shared" si="86"/>
        <v>1441800.4999999998</v>
      </c>
      <c r="S793" s="8">
        <f t="shared" si="87"/>
        <v>218582</v>
      </c>
      <c r="T793" s="8">
        <f t="shared" si="88"/>
        <v>1231625.5</v>
      </c>
      <c r="U793" s="8">
        <f t="shared" si="89"/>
        <v>21362.186999999998</v>
      </c>
      <c r="V793" s="8">
        <f t="shared" si="90"/>
        <v>23945587.481199998</v>
      </c>
    </row>
    <row r="794" spans="1:22" x14ac:dyDescent="0.4">
      <c r="A794" s="22">
        <v>2016</v>
      </c>
      <c r="B794" s="22" t="s">
        <v>41</v>
      </c>
      <c r="D794" s="22" t="s">
        <v>78</v>
      </c>
      <c r="E794" s="1" t="s">
        <v>73</v>
      </c>
      <c r="F794" s="1" t="s">
        <v>92</v>
      </c>
      <c r="G794" s="28" t="s">
        <v>75</v>
      </c>
      <c r="H794" s="24">
        <v>61290</v>
      </c>
      <c r="I794" s="1">
        <v>126</v>
      </c>
      <c r="J794" s="17">
        <v>40.299999999999997</v>
      </c>
      <c r="K794" s="24">
        <f t="shared" si="84"/>
        <v>1520.8436724565759</v>
      </c>
      <c r="L794" s="18">
        <v>36.299999999999997</v>
      </c>
      <c r="M794" s="18">
        <v>4.3600000000000003</v>
      </c>
      <c r="N794" s="18">
        <v>28.16</v>
      </c>
      <c r="O794" s="19">
        <v>0.55010000000000003</v>
      </c>
      <c r="Q794" s="21">
        <f t="shared" si="85"/>
        <v>836.61610421836235</v>
      </c>
      <c r="R794" s="7">
        <f t="shared" si="86"/>
        <v>2224827</v>
      </c>
      <c r="S794" s="8">
        <f t="shared" si="87"/>
        <v>267224.40000000002</v>
      </c>
      <c r="T794" s="8">
        <f t="shared" si="88"/>
        <v>1725926.3999999999</v>
      </c>
      <c r="U794" s="8">
        <f t="shared" si="89"/>
        <v>33715.629000000001</v>
      </c>
      <c r="V794" s="8">
        <f t="shared" si="90"/>
        <v>51276201.027543426</v>
      </c>
    </row>
    <row r="795" spans="1:22" x14ac:dyDescent="0.4">
      <c r="A795" s="22">
        <v>2016</v>
      </c>
      <c r="B795" s="22" t="s">
        <v>19</v>
      </c>
      <c r="D795" s="22" t="s">
        <v>78</v>
      </c>
      <c r="E795" s="1" t="s">
        <v>42</v>
      </c>
      <c r="F795" s="1" t="s">
        <v>43</v>
      </c>
      <c r="G795" s="28" t="s">
        <v>74</v>
      </c>
      <c r="H795" s="24">
        <v>1210372</v>
      </c>
      <c r="I795" s="1">
        <v>2455</v>
      </c>
      <c r="J795" s="17">
        <v>1003</v>
      </c>
      <c r="K795" s="24">
        <f t="shared" si="84"/>
        <v>1206.7517447657028</v>
      </c>
      <c r="L795" s="18">
        <v>36.5</v>
      </c>
      <c r="M795" s="18">
        <v>4.8</v>
      </c>
      <c r="N795" s="18">
        <v>30.9</v>
      </c>
      <c r="O795" s="19">
        <v>0.55979999999999996</v>
      </c>
      <c r="Q795" s="21">
        <f t="shared" si="85"/>
        <v>675.53962671984038</v>
      </c>
      <c r="R795" s="7">
        <f t="shared" si="86"/>
        <v>44178578</v>
      </c>
      <c r="S795" s="8">
        <f t="shared" si="87"/>
        <v>5809785.5999999996</v>
      </c>
      <c r="T795" s="8">
        <f t="shared" si="88"/>
        <v>37400494.799999997</v>
      </c>
      <c r="U795" s="8">
        <f t="shared" si="89"/>
        <v>677566.24559999991</v>
      </c>
      <c r="V795" s="8">
        <f t="shared" si="90"/>
        <v>817654249.07214665</v>
      </c>
    </row>
    <row r="796" spans="1:22" x14ac:dyDescent="0.4">
      <c r="A796" s="30">
        <v>2016</v>
      </c>
      <c r="B796" s="30" t="s">
        <v>19</v>
      </c>
      <c r="D796" s="22" t="s">
        <v>79</v>
      </c>
      <c r="E796" s="1" t="s">
        <v>44</v>
      </c>
      <c r="F796" s="1" t="s">
        <v>91</v>
      </c>
      <c r="G796" s="28" t="s">
        <v>69</v>
      </c>
      <c r="H796" s="24">
        <v>72355</v>
      </c>
      <c r="I796" s="1">
        <v>154</v>
      </c>
      <c r="J796" s="17">
        <v>248</v>
      </c>
      <c r="K796" s="24">
        <f t="shared" si="84"/>
        <v>291.75403225806451</v>
      </c>
      <c r="L796" s="18">
        <v>36.44</v>
      </c>
      <c r="M796" s="18">
        <v>4.1100000000000003</v>
      </c>
      <c r="N796" s="18">
        <v>31.05</v>
      </c>
      <c r="O796" s="19">
        <v>0.56059999999999999</v>
      </c>
      <c r="Q796" s="21">
        <f t="shared" si="85"/>
        <v>163.55731048387096</v>
      </c>
      <c r="R796" s="7">
        <f t="shared" si="86"/>
        <v>2636616.1999999997</v>
      </c>
      <c r="S796" s="8">
        <f t="shared" si="87"/>
        <v>297379.05000000005</v>
      </c>
      <c r="T796" s="8">
        <f t="shared" si="88"/>
        <v>2246622.75</v>
      </c>
      <c r="U796" s="8">
        <f t="shared" si="89"/>
        <v>40562.212999999996</v>
      </c>
      <c r="V796" s="8">
        <f t="shared" si="90"/>
        <v>11834189.200060483</v>
      </c>
    </row>
    <row r="797" spans="1:22" x14ac:dyDescent="0.4">
      <c r="A797" s="22">
        <v>2016</v>
      </c>
      <c r="B797" s="22" t="s">
        <v>19</v>
      </c>
      <c r="D797" s="22" t="s">
        <v>79</v>
      </c>
      <c r="E797" s="1" t="s">
        <v>44</v>
      </c>
      <c r="F797" s="1" t="s">
        <v>71</v>
      </c>
      <c r="G797" s="28" t="s">
        <v>69</v>
      </c>
      <c r="H797" s="24">
        <v>65864</v>
      </c>
      <c r="I797" s="1">
        <v>143</v>
      </c>
      <c r="J797" s="17">
        <v>62</v>
      </c>
      <c r="K797" s="24">
        <f t="shared" si="84"/>
        <v>1062.3225806451612</v>
      </c>
      <c r="L797" s="18">
        <v>36.9</v>
      </c>
      <c r="M797" s="18">
        <v>4.6900000000000004</v>
      </c>
      <c r="N797" s="18">
        <v>32.700000000000003</v>
      </c>
      <c r="O797" s="19">
        <v>0.56599999999999995</v>
      </c>
      <c r="Q797" s="21">
        <f t="shared" si="85"/>
        <v>601.27458064516122</v>
      </c>
      <c r="R797" s="7">
        <f t="shared" si="86"/>
        <v>2430381.6</v>
      </c>
      <c r="S797" s="8">
        <f t="shared" si="87"/>
        <v>308902.16000000003</v>
      </c>
      <c r="T797" s="8">
        <f t="shared" si="88"/>
        <v>2153752.8000000003</v>
      </c>
      <c r="U797" s="8">
        <f t="shared" si="89"/>
        <v>37279.023999999998</v>
      </c>
      <c r="V797" s="8">
        <f t="shared" si="90"/>
        <v>39602348.979612902</v>
      </c>
    </row>
    <row r="798" spans="1:22" x14ac:dyDescent="0.4">
      <c r="A798" s="30">
        <v>2016</v>
      </c>
      <c r="B798" s="30" t="s">
        <v>41</v>
      </c>
      <c r="D798" s="22" t="s">
        <v>79</v>
      </c>
      <c r="E798" s="1" t="s">
        <v>114</v>
      </c>
      <c r="F798" s="1" t="s">
        <v>115</v>
      </c>
      <c r="G798" s="28" t="s">
        <v>74</v>
      </c>
      <c r="H798" s="24">
        <v>280505</v>
      </c>
      <c r="I798" s="1">
        <v>562</v>
      </c>
      <c r="J798" s="17">
        <v>128</v>
      </c>
      <c r="K798" s="24">
        <f t="shared" si="84"/>
        <v>2191.4453125</v>
      </c>
      <c r="L798" s="18">
        <v>36.119999999999997</v>
      </c>
      <c r="M798" s="18">
        <v>4.0999999999999996</v>
      </c>
      <c r="N798" s="18">
        <v>29.5</v>
      </c>
      <c r="O798" s="19">
        <v>0.54679999999999995</v>
      </c>
      <c r="Q798" s="21">
        <f t="shared" si="85"/>
        <v>1198.2822968749999</v>
      </c>
      <c r="R798" s="7">
        <f t="shared" si="86"/>
        <v>10131840.6</v>
      </c>
      <c r="S798" s="8">
        <f t="shared" si="87"/>
        <v>1150070.5</v>
      </c>
      <c r="T798" s="8">
        <f t="shared" si="88"/>
        <v>8274897.5</v>
      </c>
      <c r="U798" s="8">
        <f t="shared" si="89"/>
        <v>153380.13399999999</v>
      </c>
      <c r="V798" s="8">
        <f t="shared" si="90"/>
        <v>336124175.68492186</v>
      </c>
    </row>
    <row r="799" spans="1:22" x14ac:dyDescent="0.4">
      <c r="A799" s="22">
        <v>2016</v>
      </c>
      <c r="B799" s="22" t="s">
        <v>19</v>
      </c>
      <c r="D799" s="22" t="s">
        <v>78</v>
      </c>
      <c r="E799" s="1" t="s">
        <v>42</v>
      </c>
      <c r="F799" s="1" t="s">
        <v>43</v>
      </c>
      <c r="G799" s="28" t="s">
        <v>74</v>
      </c>
      <c r="H799" s="24">
        <v>75267</v>
      </c>
      <c r="I799" s="1">
        <v>151</v>
      </c>
      <c r="J799" s="17">
        <v>50</v>
      </c>
      <c r="K799" s="24">
        <f t="shared" si="84"/>
        <v>1505.34</v>
      </c>
      <c r="L799" s="18">
        <v>36.1</v>
      </c>
      <c r="M799" s="18">
        <v>4.5999999999999996</v>
      </c>
      <c r="N799" s="18">
        <v>31.1</v>
      </c>
      <c r="O799" s="19">
        <v>0.56030000000000002</v>
      </c>
      <c r="Q799" s="21">
        <f t="shared" si="85"/>
        <v>843.44200200000012</v>
      </c>
      <c r="R799" s="7">
        <f t="shared" si="86"/>
        <v>2717138.7</v>
      </c>
      <c r="S799" s="8">
        <f t="shared" si="87"/>
        <v>346228.19999999995</v>
      </c>
      <c r="T799" s="8">
        <f t="shared" si="88"/>
        <v>2340803.7000000002</v>
      </c>
      <c r="U799" s="8">
        <f t="shared" si="89"/>
        <v>42172.100100000003</v>
      </c>
      <c r="V799" s="8">
        <f t="shared" si="90"/>
        <v>63483349.16453401</v>
      </c>
    </row>
    <row r="800" spans="1:22" x14ac:dyDescent="0.4">
      <c r="A800" s="22">
        <v>2016</v>
      </c>
      <c r="B800" s="22" t="s">
        <v>19</v>
      </c>
      <c r="D800" s="22" t="s">
        <v>78</v>
      </c>
      <c r="E800" s="1" t="s">
        <v>42</v>
      </c>
      <c r="F800" s="1" t="s">
        <v>43</v>
      </c>
      <c r="G800" s="28" t="s">
        <v>74</v>
      </c>
      <c r="H800" s="24">
        <v>45017</v>
      </c>
      <c r="I800" s="1">
        <v>90</v>
      </c>
      <c r="J800" s="17">
        <v>30</v>
      </c>
      <c r="K800" s="24">
        <f t="shared" si="84"/>
        <v>1500.5666666666666</v>
      </c>
      <c r="L800" s="18">
        <v>37.1</v>
      </c>
      <c r="M800" s="18">
        <v>4.4000000000000004</v>
      </c>
      <c r="N800" s="18">
        <v>31.1</v>
      </c>
      <c r="O800" s="19">
        <v>0.56299999999999994</v>
      </c>
      <c r="Q800" s="21">
        <f t="shared" si="85"/>
        <v>844.81903333333321</v>
      </c>
      <c r="R800" s="7">
        <f t="shared" si="86"/>
        <v>1670130.7</v>
      </c>
      <c r="S800" s="8">
        <f t="shared" si="87"/>
        <v>198074.80000000002</v>
      </c>
      <c r="T800" s="8">
        <f t="shared" si="88"/>
        <v>1400028.7</v>
      </c>
      <c r="U800" s="8">
        <f t="shared" si="89"/>
        <v>25344.570999999996</v>
      </c>
      <c r="V800" s="8">
        <f t="shared" si="90"/>
        <v>38031218.423566662</v>
      </c>
    </row>
    <row r="801" spans="1:22" x14ac:dyDescent="0.4">
      <c r="A801" s="22">
        <v>2016</v>
      </c>
      <c r="B801" s="22" t="s">
        <v>41</v>
      </c>
      <c r="D801" s="22" t="s">
        <v>79</v>
      </c>
      <c r="E801" s="1" t="s">
        <v>44</v>
      </c>
      <c r="F801" s="1" t="s">
        <v>91</v>
      </c>
      <c r="G801" s="28" t="s">
        <v>74</v>
      </c>
      <c r="H801" s="24">
        <v>3180</v>
      </c>
      <c r="I801" s="1">
        <v>7</v>
      </c>
      <c r="J801" s="17">
        <v>2.76</v>
      </c>
      <c r="K801" s="24">
        <f t="shared" si="84"/>
        <v>1152.1739130434783</v>
      </c>
      <c r="L801" s="18">
        <v>35.14</v>
      </c>
      <c r="M801" s="18">
        <v>4.6100000000000003</v>
      </c>
      <c r="N801" s="18">
        <v>28.3</v>
      </c>
      <c r="O801" s="19">
        <v>0.5484</v>
      </c>
      <c r="Q801" s="21">
        <f t="shared" si="85"/>
        <v>631.85217391304354</v>
      </c>
      <c r="R801" s="7">
        <f t="shared" si="86"/>
        <v>111745.2</v>
      </c>
      <c r="S801" s="8">
        <f t="shared" si="87"/>
        <v>14659.800000000001</v>
      </c>
      <c r="T801" s="8">
        <f t="shared" si="88"/>
        <v>89994</v>
      </c>
      <c r="U801" s="8">
        <f t="shared" si="89"/>
        <v>1743.912</v>
      </c>
      <c r="V801" s="8">
        <f t="shared" si="90"/>
        <v>2009289.9130434785</v>
      </c>
    </row>
    <row r="802" spans="1:22" x14ac:dyDescent="0.4">
      <c r="A802" s="22">
        <v>2016</v>
      </c>
      <c r="B802" s="22" t="s">
        <v>49</v>
      </c>
      <c r="D802" s="22" t="s">
        <v>79</v>
      </c>
      <c r="E802" s="1" t="s">
        <v>44</v>
      </c>
      <c r="F802" s="1" t="s">
        <v>91</v>
      </c>
      <c r="G802" s="28" t="s">
        <v>74</v>
      </c>
      <c r="H802" s="24">
        <v>34016</v>
      </c>
      <c r="I802" s="1">
        <v>67</v>
      </c>
      <c r="J802" s="17">
        <v>31</v>
      </c>
      <c r="K802" s="24">
        <f t="shared" si="84"/>
        <v>1097.2903225806451</v>
      </c>
      <c r="L802" s="18">
        <v>34</v>
      </c>
      <c r="M802" s="18">
        <v>5.16</v>
      </c>
      <c r="N802" s="18">
        <v>28</v>
      </c>
      <c r="O802" s="19">
        <v>0.48530000000000001</v>
      </c>
      <c r="Q802" s="21">
        <f t="shared" si="85"/>
        <v>532.51499354838711</v>
      </c>
      <c r="R802" s="7">
        <f t="shared" si="86"/>
        <v>1156544</v>
      </c>
      <c r="S802" s="8">
        <f t="shared" si="87"/>
        <v>175522.56</v>
      </c>
      <c r="T802" s="8">
        <f t="shared" si="88"/>
        <v>952448</v>
      </c>
      <c r="U802" s="8">
        <f t="shared" si="89"/>
        <v>16507.964800000002</v>
      </c>
      <c r="V802" s="8">
        <f t="shared" si="90"/>
        <v>18114030.020541936</v>
      </c>
    </row>
    <row r="803" spans="1:22" x14ac:dyDescent="0.4">
      <c r="A803" s="22">
        <v>2016</v>
      </c>
      <c r="B803" s="22" t="s">
        <v>49</v>
      </c>
      <c r="D803" s="22" t="s">
        <v>79</v>
      </c>
      <c r="E803" s="1" t="s">
        <v>44</v>
      </c>
      <c r="F803" s="1" t="s">
        <v>38</v>
      </c>
      <c r="G803" s="28" t="s">
        <v>83</v>
      </c>
      <c r="H803" s="24">
        <v>64824</v>
      </c>
      <c r="I803" s="1">
        <v>137</v>
      </c>
      <c r="J803" s="17">
        <v>52</v>
      </c>
      <c r="K803" s="24">
        <f t="shared" si="84"/>
        <v>1246.6153846153845</v>
      </c>
      <c r="L803" s="18">
        <v>35.4</v>
      </c>
      <c r="M803" s="18">
        <v>4.6100000000000003</v>
      </c>
      <c r="N803" s="18">
        <v>32</v>
      </c>
      <c r="O803" s="19">
        <v>0.55679999999999996</v>
      </c>
      <c r="Q803" s="21">
        <f t="shared" si="85"/>
        <v>694.11544615384616</v>
      </c>
      <c r="R803" s="7">
        <f t="shared" si="86"/>
        <v>2294769.6</v>
      </c>
      <c r="S803" s="8">
        <f t="shared" si="87"/>
        <v>298838.64</v>
      </c>
      <c r="T803" s="8">
        <f t="shared" si="88"/>
        <v>2074368</v>
      </c>
      <c r="U803" s="8">
        <f t="shared" si="89"/>
        <v>36094.003199999999</v>
      </c>
      <c r="V803" s="8">
        <f t="shared" si="90"/>
        <v>44995339.681476921</v>
      </c>
    </row>
    <row r="804" spans="1:22" x14ac:dyDescent="0.4">
      <c r="A804" s="30">
        <v>2016</v>
      </c>
      <c r="B804" s="30" t="s">
        <v>19</v>
      </c>
      <c r="D804" s="22" t="s">
        <v>79</v>
      </c>
      <c r="E804" s="1" t="s">
        <v>44</v>
      </c>
      <c r="F804" s="1" t="s">
        <v>103</v>
      </c>
      <c r="G804" s="28" t="s">
        <v>83</v>
      </c>
      <c r="H804" s="24">
        <v>60898</v>
      </c>
      <c r="I804" s="1">
        <v>125</v>
      </c>
      <c r="J804" s="17">
        <v>102.8</v>
      </c>
      <c r="K804" s="24">
        <f t="shared" si="84"/>
        <v>592.39299610894943</v>
      </c>
      <c r="L804" s="18">
        <v>35</v>
      </c>
      <c r="M804" s="18">
        <v>4.78</v>
      </c>
      <c r="N804" s="18">
        <v>30.5</v>
      </c>
      <c r="O804" s="19">
        <v>0.55420000000000003</v>
      </c>
      <c r="Q804" s="21">
        <f t="shared" si="85"/>
        <v>328.30419844357976</v>
      </c>
      <c r="R804" s="7">
        <f t="shared" si="86"/>
        <v>2131430</v>
      </c>
      <c r="S804" s="8">
        <f t="shared" si="87"/>
        <v>291092.44</v>
      </c>
      <c r="T804" s="8">
        <f t="shared" si="88"/>
        <v>1857389</v>
      </c>
      <c r="U804" s="8">
        <f t="shared" si="89"/>
        <v>33749.671600000001</v>
      </c>
      <c r="V804" s="8">
        <f t="shared" si="90"/>
        <v>19993069.076817121</v>
      </c>
    </row>
    <row r="805" spans="1:22" x14ac:dyDescent="0.4">
      <c r="A805" s="22">
        <v>2016</v>
      </c>
      <c r="B805" s="22" t="s">
        <v>49</v>
      </c>
      <c r="D805" s="22" t="s">
        <v>79</v>
      </c>
      <c r="E805" s="1" t="s">
        <v>44</v>
      </c>
      <c r="F805" s="1" t="s">
        <v>38</v>
      </c>
      <c r="G805" s="28" t="s">
        <v>83</v>
      </c>
      <c r="H805" s="24">
        <v>79457</v>
      </c>
      <c r="I805" s="1">
        <v>170</v>
      </c>
      <c r="J805" s="17">
        <v>85</v>
      </c>
      <c r="K805" s="24">
        <f t="shared" si="84"/>
        <v>934.78823529411761</v>
      </c>
      <c r="L805" s="18">
        <v>36.700000000000003</v>
      </c>
      <c r="M805" s="18">
        <v>4.68</v>
      </c>
      <c r="N805" s="18">
        <v>32.299999999999997</v>
      </c>
      <c r="O805" s="19">
        <v>0.50970000000000004</v>
      </c>
      <c r="Q805" s="21">
        <f t="shared" si="85"/>
        <v>476.46156352941182</v>
      </c>
      <c r="R805" s="7">
        <f t="shared" si="86"/>
        <v>2916071.9000000004</v>
      </c>
      <c r="S805" s="8">
        <f t="shared" si="87"/>
        <v>371858.75999999995</v>
      </c>
      <c r="T805" s="8">
        <f t="shared" si="88"/>
        <v>2566461.0999999996</v>
      </c>
      <c r="U805" s="8">
        <f t="shared" si="89"/>
        <v>40499.232900000003</v>
      </c>
      <c r="V805" s="8">
        <f t="shared" si="90"/>
        <v>37858206.453356475</v>
      </c>
    </row>
    <row r="806" spans="1:22" x14ac:dyDescent="0.4">
      <c r="A806" s="22">
        <v>2016</v>
      </c>
      <c r="B806" s="22" t="s">
        <v>41</v>
      </c>
      <c r="D806" s="22" t="s">
        <v>79</v>
      </c>
      <c r="E806" s="1" t="s">
        <v>44</v>
      </c>
      <c r="F806" s="1" t="s">
        <v>31</v>
      </c>
      <c r="G806" s="28" t="s">
        <v>82</v>
      </c>
      <c r="H806" s="24">
        <v>75345</v>
      </c>
      <c r="I806" s="1">
        <v>154</v>
      </c>
      <c r="J806" s="17">
        <v>68</v>
      </c>
      <c r="K806" s="24">
        <f t="shared" si="84"/>
        <v>1108.0147058823529</v>
      </c>
      <c r="L806" s="18">
        <v>36.21</v>
      </c>
      <c r="M806" s="18">
        <v>3.5</v>
      </c>
      <c r="N806" s="18">
        <v>32.85</v>
      </c>
      <c r="O806" s="19">
        <v>0.55179999999999996</v>
      </c>
      <c r="Q806" s="21">
        <f t="shared" si="85"/>
        <v>611.40251470588237</v>
      </c>
      <c r="R806" s="7">
        <f t="shared" si="86"/>
        <v>2728242.45</v>
      </c>
      <c r="S806" s="8">
        <f t="shared" si="87"/>
        <v>263707.5</v>
      </c>
      <c r="T806" s="8">
        <f t="shared" si="88"/>
        <v>2475083.25</v>
      </c>
      <c r="U806" s="8">
        <f t="shared" si="89"/>
        <v>41575.370999999999</v>
      </c>
      <c r="V806" s="8">
        <f t="shared" si="90"/>
        <v>46066122.470514707</v>
      </c>
    </row>
    <row r="807" spans="1:22" x14ac:dyDescent="0.4">
      <c r="A807" s="22">
        <v>2016</v>
      </c>
      <c r="B807" s="22" t="s">
        <v>41</v>
      </c>
      <c r="D807" s="22" t="s">
        <v>79</v>
      </c>
      <c r="E807" s="1" t="s">
        <v>44</v>
      </c>
      <c r="F807" s="1" t="s">
        <v>54</v>
      </c>
      <c r="G807" s="28" t="s">
        <v>74</v>
      </c>
      <c r="H807" s="24">
        <v>134412</v>
      </c>
      <c r="I807" s="1">
        <v>279</v>
      </c>
      <c r="J807" s="17">
        <v>80</v>
      </c>
      <c r="K807" s="24">
        <f t="shared" si="84"/>
        <v>1680.15</v>
      </c>
      <c r="L807" s="18">
        <v>36.200000000000003</v>
      </c>
      <c r="M807" s="18">
        <v>3.32</v>
      </c>
      <c r="N807" s="18">
        <v>28.1</v>
      </c>
      <c r="O807" s="19">
        <v>0.53810000000000002</v>
      </c>
      <c r="Q807" s="21">
        <f t="shared" si="85"/>
        <v>904.08871500000009</v>
      </c>
      <c r="R807" s="7">
        <f t="shared" si="86"/>
        <v>4865714.4000000004</v>
      </c>
      <c r="S807" s="8">
        <f t="shared" si="87"/>
        <v>446247.83999999997</v>
      </c>
      <c r="T807" s="8">
        <f t="shared" si="88"/>
        <v>3776977.2</v>
      </c>
      <c r="U807" s="8">
        <f t="shared" si="89"/>
        <v>72327.097200000004</v>
      </c>
      <c r="V807" s="8">
        <f t="shared" si="90"/>
        <v>121520372.36058001</v>
      </c>
    </row>
    <row r="808" spans="1:22" x14ac:dyDescent="0.4">
      <c r="A808" s="30">
        <v>2016</v>
      </c>
      <c r="B808" s="30" t="s">
        <v>41</v>
      </c>
      <c r="C808" s="23">
        <v>3.6</v>
      </c>
      <c r="D808" s="22" t="s">
        <v>79</v>
      </c>
      <c r="E808" s="1" t="s">
        <v>44</v>
      </c>
      <c r="F808" s="1" t="s">
        <v>20</v>
      </c>
      <c r="G808" s="28" t="s">
        <v>84</v>
      </c>
      <c r="H808" s="24">
        <f>72656+74196</f>
        <v>146852</v>
      </c>
      <c r="I808" s="1">
        <f>150+150</f>
        <v>300</v>
      </c>
      <c r="J808" s="17">
        <v>170</v>
      </c>
      <c r="K808" s="24">
        <f t="shared" si="84"/>
        <v>863.83529411764709</v>
      </c>
      <c r="L808" s="18">
        <v>37</v>
      </c>
      <c r="M808" s="18">
        <v>2.57</v>
      </c>
      <c r="N808" s="18">
        <v>33.18</v>
      </c>
      <c r="O808" s="19">
        <v>0.52549999999999997</v>
      </c>
      <c r="Q808" s="21">
        <f t="shared" si="85"/>
        <v>453.9454470588235</v>
      </c>
      <c r="R808" s="7">
        <f t="shared" si="86"/>
        <v>5433524</v>
      </c>
      <c r="S808" s="8">
        <f t="shared" si="87"/>
        <v>377409.63999999996</v>
      </c>
      <c r="T808" s="8">
        <f t="shared" si="88"/>
        <v>4872549.3600000003</v>
      </c>
      <c r="U808" s="8">
        <f t="shared" si="89"/>
        <v>77170.725999999995</v>
      </c>
      <c r="V808" s="8">
        <f t="shared" si="90"/>
        <v>66662796.791482352</v>
      </c>
    </row>
    <row r="809" spans="1:22" x14ac:dyDescent="0.4">
      <c r="A809" s="22">
        <v>2016</v>
      </c>
      <c r="B809" s="22" t="s">
        <v>19</v>
      </c>
      <c r="D809" s="22" t="s">
        <v>78</v>
      </c>
      <c r="E809" s="1" t="s">
        <v>42</v>
      </c>
      <c r="F809" s="1" t="s">
        <v>43</v>
      </c>
      <c r="G809" s="28" t="s">
        <v>74</v>
      </c>
      <c r="H809" s="24">
        <v>28902</v>
      </c>
      <c r="I809" s="1">
        <v>59</v>
      </c>
      <c r="J809" s="17">
        <v>21</v>
      </c>
      <c r="K809" s="24">
        <f t="shared" si="84"/>
        <v>1376.2857142857142</v>
      </c>
      <c r="L809" s="18">
        <v>37.1</v>
      </c>
      <c r="M809" s="18">
        <v>4.5</v>
      </c>
      <c r="N809" s="18">
        <v>31.1</v>
      </c>
      <c r="O809" s="19">
        <v>0.56200000000000006</v>
      </c>
      <c r="Q809" s="21">
        <f t="shared" si="85"/>
        <v>773.47257142857143</v>
      </c>
      <c r="R809" s="7">
        <f t="shared" si="86"/>
        <v>1072264.2</v>
      </c>
      <c r="S809" s="8">
        <f t="shared" si="87"/>
        <v>130059</v>
      </c>
      <c r="T809" s="8">
        <f t="shared" si="88"/>
        <v>898852.20000000007</v>
      </c>
      <c r="U809" s="8">
        <f t="shared" si="89"/>
        <v>16242.924000000001</v>
      </c>
      <c r="V809" s="8">
        <f t="shared" si="90"/>
        <v>22354904.259428572</v>
      </c>
    </row>
    <row r="810" spans="1:22" x14ac:dyDescent="0.4">
      <c r="A810" s="22">
        <v>2016</v>
      </c>
      <c r="B810" s="22" t="s">
        <v>21</v>
      </c>
      <c r="C810" s="23">
        <v>3</v>
      </c>
      <c r="D810" s="22" t="s">
        <v>79</v>
      </c>
      <c r="E810" s="1" t="s">
        <v>44</v>
      </c>
      <c r="F810" s="1" t="s">
        <v>23</v>
      </c>
      <c r="G810" s="28" t="s">
        <v>84</v>
      </c>
      <c r="H810" s="24">
        <v>269956</v>
      </c>
      <c r="I810" s="1">
        <v>552</v>
      </c>
      <c r="J810" s="17">
        <v>147</v>
      </c>
      <c r="K810" s="24">
        <f t="shared" si="84"/>
        <v>1836.4353741496598</v>
      </c>
      <c r="L810" s="18">
        <v>36.799999999999997</v>
      </c>
      <c r="M810" s="18">
        <v>4.1100000000000003</v>
      </c>
      <c r="N810" s="18">
        <v>32.299999999999997</v>
      </c>
      <c r="O810" s="19">
        <v>0.55889999999999995</v>
      </c>
      <c r="Q810" s="21">
        <f t="shared" si="85"/>
        <v>1026.3837306122448</v>
      </c>
      <c r="R810" s="7">
        <f t="shared" si="86"/>
        <v>9934380.7999999989</v>
      </c>
      <c r="S810" s="8">
        <f t="shared" si="87"/>
        <v>1109519.1600000001</v>
      </c>
      <c r="T810" s="8">
        <f t="shared" si="88"/>
        <v>8719578.7999999989</v>
      </c>
      <c r="U810" s="8">
        <f t="shared" si="89"/>
        <v>150878.40839999999</v>
      </c>
      <c r="V810" s="8">
        <f t="shared" si="90"/>
        <v>277078446.38115913</v>
      </c>
    </row>
    <row r="811" spans="1:22" x14ac:dyDescent="0.4">
      <c r="A811" s="22">
        <v>2016</v>
      </c>
      <c r="B811" s="22" t="s">
        <v>41</v>
      </c>
      <c r="D811" s="22" t="s">
        <v>79</v>
      </c>
      <c r="E811" s="1" t="s">
        <v>44</v>
      </c>
      <c r="F811" s="1" t="s">
        <v>54</v>
      </c>
      <c r="G811" s="28" t="s">
        <v>74</v>
      </c>
      <c r="H811" s="24">
        <v>100739</v>
      </c>
      <c r="I811" s="1">
        <v>209</v>
      </c>
      <c r="J811" s="17">
        <v>60</v>
      </c>
      <c r="K811" s="24">
        <f t="shared" si="84"/>
        <v>1678.9833333333333</v>
      </c>
      <c r="L811" s="18">
        <v>36.299999999999997</v>
      </c>
      <c r="M811" s="18">
        <v>3.42</v>
      </c>
      <c r="N811" s="18">
        <v>28.1</v>
      </c>
      <c r="O811" s="19">
        <v>0.55530000000000002</v>
      </c>
      <c r="Q811" s="21">
        <f t="shared" si="85"/>
        <v>932.33944499999996</v>
      </c>
      <c r="R811" s="7">
        <f t="shared" si="86"/>
        <v>3656825.6999999997</v>
      </c>
      <c r="S811" s="8">
        <f t="shared" si="87"/>
        <v>344527.38</v>
      </c>
      <c r="T811" s="8">
        <f t="shared" si="88"/>
        <v>2830765.9000000004</v>
      </c>
      <c r="U811" s="8">
        <f t="shared" si="89"/>
        <v>55940.366699999999</v>
      </c>
      <c r="V811" s="8">
        <f t="shared" si="90"/>
        <v>93922943.349854991</v>
      </c>
    </row>
    <row r="812" spans="1:22" x14ac:dyDescent="0.4">
      <c r="A812" s="30">
        <v>2016</v>
      </c>
      <c r="B812" s="30" t="s">
        <v>19</v>
      </c>
      <c r="D812" s="22" t="s">
        <v>79</v>
      </c>
      <c r="E812" s="1" t="s">
        <v>44</v>
      </c>
      <c r="F812" s="1" t="s">
        <v>117</v>
      </c>
      <c r="G812" s="28" t="s">
        <v>74</v>
      </c>
      <c r="H812" s="24">
        <v>77393</v>
      </c>
      <c r="I812" s="1">
        <v>161</v>
      </c>
      <c r="J812" s="17">
        <v>55.8</v>
      </c>
      <c r="K812" s="24">
        <f t="shared" si="84"/>
        <v>1386.9713261648747</v>
      </c>
      <c r="L812" s="18">
        <v>33.630000000000003</v>
      </c>
      <c r="M812" s="18">
        <v>4.33</v>
      </c>
      <c r="N812" s="18">
        <v>27.97</v>
      </c>
      <c r="O812" s="19">
        <v>0.51815599999999995</v>
      </c>
      <c r="Q812" s="21">
        <f t="shared" si="85"/>
        <v>718.66751448028674</v>
      </c>
      <c r="R812" s="7">
        <f t="shared" si="86"/>
        <v>2602726.5900000003</v>
      </c>
      <c r="S812" s="8">
        <f t="shared" si="87"/>
        <v>335111.69</v>
      </c>
      <c r="T812" s="8">
        <f t="shared" si="88"/>
        <v>2164682.21</v>
      </c>
      <c r="U812" s="8">
        <f t="shared" si="89"/>
        <v>40101.647308</v>
      </c>
      <c r="V812" s="8">
        <f t="shared" si="90"/>
        <v>55619834.94817283</v>
      </c>
    </row>
    <row r="813" spans="1:22" x14ac:dyDescent="0.4">
      <c r="A813" s="22">
        <v>2016</v>
      </c>
      <c r="B813" s="22" t="s">
        <v>21</v>
      </c>
      <c r="D813" s="22" t="s">
        <v>79</v>
      </c>
      <c r="E813" s="1" t="s">
        <v>44</v>
      </c>
      <c r="F813" s="1" t="s">
        <v>23</v>
      </c>
      <c r="G813" s="28" t="s">
        <v>84</v>
      </c>
      <c r="H813" s="24">
        <v>173306</v>
      </c>
      <c r="I813" s="1">
        <v>350</v>
      </c>
      <c r="J813" s="17">
        <v>110</v>
      </c>
      <c r="K813" s="24">
        <f t="shared" si="84"/>
        <v>1575.5090909090909</v>
      </c>
      <c r="L813" s="18">
        <v>37.200000000000003</v>
      </c>
      <c r="M813" s="18">
        <v>3.71</v>
      </c>
      <c r="N813" s="18">
        <v>32.4</v>
      </c>
      <c r="O813" s="19">
        <v>0.54449999999999998</v>
      </c>
      <c r="Q813" s="21">
        <f t="shared" si="85"/>
        <v>857.86469999999997</v>
      </c>
      <c r="R813" s="7">
        <f t="shared" si="86"/>
        <v>6446983.2000000002</v>
      </c>
      <c r="S813" s="8">
        <f t="shared" si="87"/>
        <v>642965.26</v>
      </c>
      <c r="T813" s="8">
        <f t="shared" si="88"/>
        <v>5615114.3999999994</v>
      </c>
      <c r="U813" s="8">
        <f t="shared" si="89"/>
        <v>94365.116999999998</v>
      </c>
      <c r="V813" s="8">
        <f t="shared" si="90"/>
        <v>148673099.69819999</v>
      </c>
    </row>
    <row r="814" spans="1:22" x14ac:dyDescent="0.4">
      <c r="A814" s="22">
        <v>2016</v>
      </c>
      <c r="B814" s="22" t="s">
        <v>41</v>
      </c>
      <c r="C814" s="23">
        <v>3.5</v>
      </c>
      <c r="D814" s="22" t="s">
        <v>79</v>
      </c>
      <c r="E814" s="1" t="s">
        <v>44</v>
      </c>
      <c r="F814" s="1" t="s">
        <v>23</v>
      </c>
      <c r="G814" s="28" t="s">
        <v>84</v>
      </c>
      <c r="H814" s="24">
        <v>106231</v>
      </c>
      <c r="I814" s="1">
        <v>211</v>
      </c>
      <c r="J814" s="17">
        <v>70</v>
      </c>
      <c r="K814" s="24">
        <f t="shared" si="84"/>
        <v>1517.5857142857142</v>
      </c>
      <c r="L814" s="18">
        <v>37.4</v>
      </c>
      <c r="M814" s="18">
        <v>4.59</v>
      </c>
      <c r="N814" s="18">
        <v>31.3</v>
      </c>
      <c r="O814" s="19">
        <v>0.51349999999999996</v>
      </c>
      <c r="Q814" s="21">
        <f t="shared" si="85"/>
        <v>779.28026428571422</v>
      </c>
      <c r="R814" s="7">
        <f t="shared" si="86"/>
        <v>3973039.4</v>
      </c>
      <c r="S814" s="8">
        <f t="shared" si="87"/>
        <v>487600.29</v>
      </c>
      <c r="T814" s="8">
        <f t="shared" si="88"/>
        <v>3325030.3000000003</v>
      </c>
      <c r="U814" s="8">
        <f t="shared" si="89"/>
        <v>54549.618499999997</v>
      </c>
      <c r="V814" s="8">
        <f t="shared" si="90"/>
        <v>82783721.755335703</v>
      </c>
    </row>
    <row r="815" spans="1:22" x14ac:dyDescent="0.4">
      <c r="A815" s="22">
        <v>2016</v>
      </c>
      <c r="B815" s="22" t="s">
        <v>41</v>
      </c>
      <c r="D815" s="22" t="s">
        <v>79</v>
      </c>
      <c r="E815" s="1" t="s">
        <v>44</v>
      </c>
      <c r="F815" s="1" t="s">
        <v>54</v>
      </c>
      <c r="G815" s="28" t="s">
        <v>74</v>
      </c>
      <c r="H815" s="24">
        <v>183288</v>
      </c>
      <c r="I815" s="1">
        <v>370</v>
      </c>
      <c r="J815" s="17">
        <v>120</v>
      </c>
      <c r="K815" s="24">
        <f t="shared" si="84"/>
        <v>1527.4</v>
      </c>
      <c r="L815" s="18">
        <v>35.700000000000003</v>
      </c>
      <c r="M815" s="18">
        <v>3.81</v>
      </c>
      <c r="N815" s="18">
        <v>28.9</v>
      </c>
      <c r="O815" s="19">
        <v>0.56299999999999994</v>
      </c>
      <c r="Q815" s="21">
        <f t="shared" si="85"/>
        <v>859.92619999999988</v>
      </c>
      <c r="R815" s="7">
        <f t="shared" si="86"/>
        <v>6543381.6000000006</v>
      </c>
      <c r="S815" s="8">
        <f t="shared" si="87"/>
        <v>698327.28</v>
      </c>
      <c r="T815" s="8">
        <f t="shared" si="88"/>
        <v>5297023.2</v>
      </c>
      <c r="U815" s="8">
        <f t="shared" si="89"/>
        <v>103191.14399999999</v>
      </c>
      <c r="V815" s="8">
        <f t="shared" si="90"/>
        <v>157614153.34559998</v>
      </c>
    </row>
    <row r="816" spans="1:22" x14ac:dyDescent="0.4">
      <c r="A816" s="30">
        <v>2016</v>
      </c>
      <c r="B816" s="30" t="s">
        <v>49</v>
      </c>
      <c r="D816" s="22" t="s">
        <v>79</v>
      </c>
      <c r="E816" s="1" t="s">
        <v>44</v>
      </c>
      <c r="F816" s="1" t="s">
        <v>25</v>
      </c>
      <c r="G816" s="28" t="s">
        <v>74</v>
      </c>
      <c r="H816" s="24">
        <v>97561</v>
      </c>
      <c r="I816" s="1">
        <v>198</v>
      </c>
      <c r="J816" s="17">
        <v>36.1</v>
      </c>
      <c r="K816" s="24">
        <f t="shared" si="84"/>
        <v>2702.5207756232685</v>
      </c>
      <c r="L816" s="18">
        <v>36.1</v>
      </c>
      <c r="M816" s="18">
        <v>4.33</v>
      </c>
      <c r="N816" s="18">
        <v>28.8</v>
      </c>
      <c r="O816" s="19">
        <v>0.55289999999999995</v>
      </c>
      <c r="Q816" s="21">
        <f t="shared" si="85"/>
        <v>1494.2237368421052</v>
      </c>
      <c r="R816" s="7">
        <f t="shared" si="86"/>
        <v>3521952.1</v>
      </c>
      <c r="S816" s="8">
        <f t="shared" si="87"/>
        <v>422439.13</v>
      </c>
      <c r="T816" s="8">
        <f t="shared" si="88"/>
        <v>2809756.8000000003</v>
      </c>
      <c r="U816" s="8">
        <f t="shared" si="89"/>
        <v>53941.476899999994</v>
      </c>
      <c r="V816" s="8">
        <f t="shared" si="90"/>
        <v>145777961.99005261</v>
      </c>
    </row>
    <row r="817" spans="1:22" x14ac:dyDescent="0.4">
      <c r="A817" s="22">
        <v>2016</v>
      </c>
      <c r="B817" s="22" t="s">
        <v>41</v>
      </c>
      <c r="D817" s="22" t="s">
        <v>79</v>
      </c>
      <c r="E817" s="1" t="s">
        <v>44</v>
      </c>
      <c r="F817" s="1" t="s">
        <v>25</v>
      </c>
      <c r="G817" s="28" t="s">
        <v>74</v>
      </c>
      <c r="H817" s="24">
        <v>63450</v>
      </c>
      <c r="I817" s="1">
        <v>128</v>
      </c>
      <c r="J817" s="17">
        <v>33</v>
      </c>
      <c r="K817" s="24">
        <f t="shared" si="84"/>
        <v>1922.7272727272727</v>
      </c>
      <c r="L817" s="18">
        <v>36.9</v>
      </c>
      <c r="M817" s="18">
        <v>4.5</v>
      </c>
      <c r="N817" s="18">
        <v>30.1</v>
      </c>
      <c r="O817" s="19">
        <v>0.5716</v>
      </c>
      <c r="Q817" s="21">
        <f t="shared" si="85"/>
        <v>1099.0309090909091</v>
      </c>
      <c r="R817" s="7">
        <f t="shared" si="86"/>
        <v>2341305</v>
      </c>
      <c r="S817" s="8">
        <f t="shared" si="87"/>
        <v>285525</v>
      </c>
      <c r="T817" s="8">
        <f t="shared" si="88"/>
        <v>1909845</v>
      </c>
      <c r="U817" s="8">
        <f t="shared" si="89"/>
        <v>36268.019999999997</v>
      </c>
      <c r="V817" s="8">
        <f t="shared" si="90"/>
        <v>69733511.181818187</v>
      </c>
    </row>
    <row r="818" spans="1:22" x14ac:dyDescent="0.4">
      <c r="A818" s="22">
        <v>2016</v>
      </c>
      <c r="B818" s="22" t="s">
        <v>41</v>
      </c>
      <c r="D818" s="22" t="s">
        <v>79</v>
      </c>
      <c r="E818" s="1" t="s">
        <v>44</v>
      </c>
      <c r="F818" s="1" t="s">
        <v>25</v>
      </c>
      <c r="G818" s="28" t="s">
        <v>74</v>
      </c>
      <c r="H818" s="24">
        <v>114093</v>
      </c>
      <c r="I818" s="1">
        <v>232</v>
      </c>
      <c r="J818" s="17">
        <v>60</v>
      </c>
      <c r="K818" s="24">
        <f t="shared" si="84"/>
        <v>1901.55</v>
      </c>
      <c r="L818" s="18">
        <v>36.6</v>
      </c>
      <c r="M818" s="18">
        <v>4.6100000000000003</v>
      </c>
      <c r="N818" s="18">
        <v>28.7</v>
      </c>
      <c r="O818" s="19">
        <v>0.56299999999999994</v>
      </c>
      <c r="Q818" s="21">
        <f t="shared" si="85"/>
        <v>1070.5726499999998</v>
      </c>
      <c r="R818" s="7">
        <f t="shared" si="86"/>
        <v>4175803.8000000003</v>
      </c>
      <c r="S818" s="8">
        <f t="shared" si="87"/>
        <v>525968.73</v>
      </c>
      <c r="T818" s="8">
        <f t="shared" si="88"/>
        <v>3274469.1</v>
      </c>
      <c r="U818" s="8">
        <f t="shared" si="89"/>
        <v>64234.358999999997</v>
      </c>
      <c r="V818" s="8">
        <f t="shared" si="90"/>
        <v>122144845.35644998</v>
      </c>
    </row>
    <row r="819" spans="1:22" x14ac:dyDescent="0.4">
      <c r="A819" s="30">
        <v>2016</v>
      </c>
      <c r="B819" s="30" t="s">
        <v>41</v>
      </c>
      <c r="D819" s="22" t="s">
        <v>79</v>
      </c>
      <c r="E819" s="1" t="s">
        <v>44</v>
      </c>
      <c r="F819" s="1" t="s">
        <v>25</v>
      </c>
      <c r="G819" s="28" t="s">
        <v>74</v>
      </c>
      <c r="H819" s="24">
        <v>108796</v>
      </c>
      <c r="I819" s="1">
        <v>223</v>
      </c>
      <c r="J819" s="17">
        <v>60</v>
      </c>
      <c r="K819" s="24">
        <f t="shared" si="84"/>
        <v>1813.2666666666667</v>
      </c>
      <c r="L819" s="18">
        <v>36</v>
      </c>
      <c r="M819" s="18">
        <v>4.0599999999999996</v>
      </c>
      <c r="N819" s="18">
        <v>29</v>
      </c>
      <c r="O819" s="19">
        <v>0.56230000000000002</v>
      </c>
      <c r="Q819" s="21">
        <f t="shared" si="85"/>
        <v>1019.5998466666666</v>
      </c>
      <c r="R819" s="7">
        <f t="shared" si="86"/>
        <v>3916656</v>
      </c>
      <c r="S819" s="8">
        <f t="shared" si="87"/>
        <v>441711.75999999995</v>
      </c>
      <c r="T819" s="8">
        <f t="shared" si="88"/>
        <v>3155084</v>
      </c>
      <c r="U819" s="8">
        <f t="shared" si="89"/>
        <v>61175.9908</v>
      </c>
      <c r="V819" s="8">
        <f t="shared" si="90"/>
        <v>110928384.91794667</v>
      </c>
    </row>
    <row r="820" spans="1:22" x14ac:dyDescent="0.4">
      <c r="A820" s="22">
        <v>2016</v>
      </c>
      <c r="B820" s="22" t="s">
        <v>19</v>
      </c>
      <c r="D820" s="22" t="s">
        <v>79</v>
      </c>
      <c r="E820" s="1" t="s">
        <v>44</v>
      </c>
      <c r="F820" s="1" t="s">
        <v>91</v>
      </c>
      <c r="G820" s="28" t="s">
        <v>74</v>
      </c>
      <c r="H820" s="24">
        <v>162657</v>
      </c>
      <c r="I820" s="1">
        <v>328</v>
      </c>
      <c r="J820" s="17">
        <v>310</v>
      </c>
      <c r="K820" s="24">
        <f t="shared" si="84"/>
        <v>524.70000000000005</v>
      </c>
      <c r="L820" s="18">
        <v>35.4</v>
      </c>
      <c r="M820" s="18">
        <v>4.83</v>
      </c>
      <c r="N820" s="18">
        <v>29.7</v>
      </c>
      <c r="O820" s="19">
        <v>0.52569999999999995</v>
      </c>
      <c r="Q820" s="21">
        <f t="shared" si="85"/>
        <v>275.83478999999994</v>
      </c>
      <c r="R820" s="7">
        <f t="shared" si="86"/>
        <v>5758057.7999999998</v>
      </c>
      <c r="S820" s="8">
        <f t="shared" si="87"/>
        <v>785633.31</v>
      </c>
      <c r="T820" s="8">
        <f t="shared" si="88"/>
        <v>4830912.8999999994</v>
      </c>
      <c r="U820" s="8">
        <f t="shared" si="89"/>
        <v>85508.784899999984</v>
      </c>
      <c r="V820" s="8">
        <f t="shared" si="90"/>
        <v>44866459.437029988</v>
      </c>
    </row>
    <row r="821" spans="1:22" x14ac:dyDescent="0.4">
      <c r="A821" s="22">
        <v>2016</v>
      </c>
      <c r="B821" s="22" t="s">
        <v>41</v>
      </c>
      <c r="D821" s="22" t="s">
        <v>79</v>
      </c>
      <c r="E821" s="1" t="s">
        <v>44</v>
      </c>
      <c r="F821" s="1" t="s">
        <v>25</v>
      </c>
      <c r="G821" s="28" t="s">
        <v>74</v>
      </c>
      <c r="H821" s="24">
        <v>84193</v>
      </c>
      <c r="I821" s="1">
        <v>171</v>
      </c>
      <c r="J821" s="17">
        <v>48</v>
      </c>
      <c r="K821" s="24">
        <f t="shared" si="84"/>
        <v>1754.0208333333333</v>
      </c>
      <c r="L821" s="18">
        <v>36.200000000000003</v>
      </c>
      <c r="M821" s="18">
        <v>4.2699999999999996</v>
      </c>
      <c r="N821" s="18">
        <v>29.6</v>
      </c>
      <c r="O821" s="19">
        <v>0.56999999999999995</v>
      </c>
      <c r="Q821" s="21">
        <f t="shared" si="85"/>
        <v>999.79187499999989</v>
      </c>
      <c r="R821" s="7">
        <f t="shared" si="86"/>
        <v>3047786.6</v>
      </c>
      <c r="S821" s="8">
        <f t="shared" si="87"/>
        <v>359504.11</v>
      </c>
      <c r="T821" s="8">
        <f t="shared" si="88"/>
        <v>2492112.8000000003</v>
      </c>
      <c r="U821" s="8">
        <f t="shared" si="89"/>
        <v>47990.009999999995</v>
      </c>
      <c r="V821" s="8">
        <f t="shared" si="90"/>
        <v>84175477.331874996</v>
      </c>
    </row>
    <row r="822" spans="1:22" x14ac:dyDescent="0.4">
      <c r="A822" s="22">
        <v>2016</v>
      </c>
      <c r="B822" s="22" t="s">
        <v>19</v>
      </c>
      <c r="D822" s="22" t="s">
        <v>79</v>
      </c>
      <c r="E822" s="1" t="s">
        <v>44</v>
      </c>
      <c r="F822" s="1" t="s">
        <v>91</v>
      </c>
      <c r="G822" s="28" t="s">
        <v>74</v>
      </c>
      <c r="H822" s="24">
        <v>195810</v>
      </c>
      <c r="I822" s="1">
        <v>395</v>
      </c>
      <c r="J822" s="17">
        <v>400</v>
      </c>
      <c r="K822" s="24">
        <f t="shared" si="84"/>
        <v>489.52499999999998</v>
      </c>
      <c r="L822" s="18">
        <v>35.299999999999997</v>
      </c>
      <c r="M822" s="18">
        <v>4.58</v>
      </c>
      <c r="N822" s="18">
        <v>29.1</v>
      </c>
      <c r="O822" s="19">
        <v>0.5403</v>
      </c>
      <c r="Q822" s="21">
        <f t="shared" si="85"/>
        <v>264.49035750000002</v>
      </c>
      <c r="R822" s="7">
        <f t="shared" si="86"/>
        <v>6912092.9999999991</v>
      </c>
      <c r="S822" s="8">
        <f t="shared" si="87"/>
        <v>896809.8</v>
      </c>
      <c r="T822" s="8">
        <f t="shared" si="88"/>
        <v>5698071</v>
      </c>
      <c r="U822" s="8">
        <f t="shared" si="89"/>
        <v>105796.143</v>
      </c>
      <c r="V822" s="8">
        <f t="shared" si="90"/>
        <v>51789856.902075</v>
      </c>
    </row>
    <row r="823" spans="1:22" x14ac:dyDescent="0.4">
      <c r="A823" s="22">
        <v>2016</v>
      </c>
      <c r="B823" s="22" t="s">
        <v>21</v>
      </c>
      <c r="C823" s="23">
        <v>3</v>
      </c>
      <c r="D823" s="22" t="s">
        <v>79</v>
      </c>
      <c r="E823" s="1" t="s">
        <v>44</v>
      </c>
      <c r="F823" s="1" t="s">
        <v>25</v>
      </c>
      <c r="G823" s="28" t="s">
        <v>74</v>
      </c>
      <c r="H823" s="24">
        <v>20063</v>
      </c>
      <c r="I823" s="1">
        <v>41</v>
      </c>
      <c r="J823" s="17">
        <v>12</v>
      </c>
      <c r="K823" s="24">
        <f t="shared" si="84"/>
        <v>1671.9166666666667</v>
      </c>
      <c r="L823" s="18">
        <v>35.4</v>
      </c>
      <c r="M823" s="18">
        <v>3.46</v>
      </c>
      <c r="N823" s="18">
        <v>28.8</v>
      </c>
      <c r="O823" s="19">
        <v>0.53480000000000005</v>
      </c>
      <c r="Q823" s="21">
        <f t="shared" si="85"/>
        <v>894.14103333333344</v>
      </c>
      <c r="R823" s="7">
        <f t="shared" si="86"/>
        <v>710230.2</v>
      </c>
      <c r="S823" s="8">
        <f t="shared" si="87"/>
        <v>69417.98</v>
      </c>
      <c r="T823" s="8">
        <f t="shared" si="88"/>
        <v>577814.4</v>
      </c>
      <c r="U823" s="8">
        <f t="shared" si="89"/>
        <v>10729.692400000002</v>
      </c>
      <c r="V823" s="8">
        <f t="shared" si="90"/>
        <v>17939151.551766668</v>
      </c>
    </row>
    <row r="824" spans="1:22" x14ac:dyDescent="0.4">
      <c r="A824" s="22">
        <v>2016</v>
      </c>
      <c r="B824" s="22" t="s">
        <v>21</v>
      </c>
      <c r="D824" s="22" t="s">
        <v>79</v>
      </c>
      <c r="E824" s="1" t="s">
        <v>44</v>
      </c>
      <c r="F824" s="1" t="s">
        <v>25</v>
      </c>
      <c r="G824" s="28" t="s">
        <v>74</v>
      </c>
      <c r="H824" s="24">
        <v>20063</v>
      </c>
      <c r="I824" s="1">
        <v>41</v>
      </c>
      <c r="J824" s="17">
        <v>12</v>
      </c>
      <c r="K824" s="24">
        <f t="shared" si="84"/>
        <v>1671.9166666666667</v>
      </c>
      <c r="L824" s="18">
        <v>35.4</v>
      </c>
      <c r="M824" s="18">
        <v>3.46</v>
      </c>
      <c r="N824" s="18">
        <v>28.8</v>
      </c>
      <c r="O824" s="19">
        <v>0.53480000000000005</v>
      </c>
      <c r="Q824" s="21">
        <f t="shared" si="85"/>
        <v>894.14103333333344</v>
      </c>
      <c r="R824" s="7">
        <f t="shared" si="86"/>
        <v>710230.2</v>
      </c>
      <c r="S824" s="8">
        <f t="shared" si="87"/>
        <v>69417.98</v>
      </c>
      <c r="T824" s="8">
        <f t="shared" si="88"/>
        <v>577814.4</v>
      </c>
      <c r="U824" s="8">
        <f t="shared" si="89"/>
        <v>10729.692400000002</v>
      </c>
      <c r="V824" s="8">
        <f t="shared" si="90"/>
        <v>17939151.551766668</v>
      </c>
    </row>
    <row r="825" spans="1:22" x14ac:dyDescent="0.4">
      <c r="A825" s="22">
        <v>2016</v>
      </c>
      <c r="B825" s="22" t="s">
        <v>21</v>
      </c>
      <c r="D825" s="22" t="s">
        <v>79</v>
      </c>
      <c r="E825" s="1" t="s">
        <v>44</v>
      </c>
      <c r="F825" s="1" t="s">
        <v>25</v>
      </c>
      <c r="G825" s="28" t="s">
        <v>74</v>
      </c>
      <c r="H825" s="24">
        <v>97664</v>
      </c>
      <c r="I825" s="1">
        <v>195</v>
      </c>
      <c r="J825" s="17">
        <v>60</v>
      </c>
      <c r="K825" s="24">
        <f t="shared" si="84"/>
        <v>1627.7333333333333</v>
      </c>
      <c r="L825" s="18">
        <v>36.4</v>
      </c>
      <c r="M825" s="18">
        <v>4.04</v>
      </c>
      <c r="N825" s="18">
        <v>29</v>
      </c>
      <c r="O825" s="19">
        <v>0.56310000000000004</v>
      </c>
      <c r="Q825" s="21">
        <f t="shared" si="85"/>
        <v>916.57664</v>
      </c>
      <c r="R825" s="7">
        <f t="shared" si="86"/>
        <v>3554969.6000000001</v>
      </c>
      <c r="S825" s="8">
        <f t="shared" si="87"/>
        <v>394562.56</v>
      </c>
      <c r="T825" s="8">
        <f t="shared" si="88"/>
        <v>2832256</v>
      </c>
      <c r="U825" s="8">
        <f t="shared" si="89"/>
        <v>54994.598400000003</v>
      </c>
      <c r="V825" s="8">
        <f t="shared" si="90"/>
        <v>89516540.968960002</v>
      </c>
    </row>
    <row r="826" spans="1:22" x14ac:dyDescent="0.4">
      <c r="A826" s="22">
        <v>2016</v>
      </c>
      <c r="B826" s="22" t="s">
        <v>21</v>
      </c>
      <c r="C826" s="23">
        <v>2.5</v>
      </c>
      <c r="D826" s="22" t="s">
        <v>79</v>
      </c>
      <c r="E826" s="1" t="s">
        <v>44</v>
      </c>
      <c r="F826" s="1" t="s">
        <v>25</v>
      </c>
      <c r="G826" s="28" t="s">
        <v>74</v>
      </c>
      <c r="H826" s="24">
        <v>96765</v>
      </c>
      <c r="I826" s="1">
        <v>208</v>
      </c>
      <c r="J826" s="17">
        <v>60</v>
      </c>
      <c r="K826" s="24">
        <f t="shared" si="84"/>
        <v>1612.75</v>
      </c>
      <c r="L826" s="18">
        <v>36.299999999999997</v>
      </c>
      <c r="M826" s="18">
        <v>3.89</v>
      </c>
      <c r="N826" s="18">
        <v>29.6</v>
      </c>
      <c r="O826" s="19">
        <v>0.57169999999999999</v>
      </c>
      <c r="Q826" s="21">
        <f t="shared" si="85"/>
        <v>922.00917499999991</v>
      </c>
      <c r="R826" s="7">
        <f t="shared" si="86"/>
        <v>3512569.4999999995</v>
      </c>
      <c r="S826" s="8">
        <f t="shared" si="87"/>
        <v>376415.85000000003</v>
      </c>
      <c r="T826" s="8">
        <f t="shared" si="88"/>
        <v>2864244</v>
      </c>
      <c r="U826" s="8">
        <f t="shared" si="89"/>
        <v>55320.550499999998</v>
      </c>
      <c r="V826" s="8">
        <f t="shared" si="90"/>
        <v>89218217.818874985</v>
      </c>
    </row>
    <row r="827" spans="1:22" x14ac:dyDescent="0.4">
      <c r="A827" s="22">
        <v>2016</v>
      </c>
      <c r="B827" s="22" t="s">
        <v>21</v>
      </c>
      <c r="C827" s="23">
        <v>2.5</v>
      </c>
      <c r="D827" s="22" t="s">
        <v>79</v>
      </c>
      <c r="E827" s="1" t="s">
        <v>44</v>
      </c>
      <c r="F827" s="1" t="s">
        <v>25</v>
      </c>
      <c r="G827" s="28" t="s">
        <v>74</v>
      </c>
      <c r="H827" s="24">
        <v>96649</v>
      </c>
      <c r="I827" s="1">
        <v>193</v>
      </c>
      <c r="J827" s="17">
        <v>60</v>
      </c>
      <c r="K827" s="24">
        <f t="shared" si="84"/>
        <v>1610.8166666666666</v>
      </c>
      <c r="L827" s="18">
        <v>36.4</v>
      </c>
      <c r="M827" s="18">
        <v>4.04</v>
      </c>
      <c r="N827" s="18">
        <v>29</v>
      </c>
      <c r="O827" s="19">
        <v>0.56340000000000001</v>
      </c>
      <c r="Q827" s="21">
        <f t="shared" si="85"/>
        <v>907.53411000000006</v>
      </c>
      <c r="R827" s="7">
        <f t="shared" si="86"/>
        <v>3518023.6</v>
      </c>
      <c r="S827" s="8">
        <f t="shared" si="87"/>
        <v>390461.96</v>
      </c>
      <c r="T827" s="8">
        <f t="shared" si="88"/>
        <v>2802821</v>
      </c>
      <c r="U827" s="8">
        <f t="shared" si="89"/>
        <v>54452.046600000001</v>
      </c>
      <c r="V827" s="8">
        <f t="shared" si="90"/>
        <v>87712264.197390005</v>
      </c>
    </row>
    <row r="828" spans="1:22" x14ac:dyDescent="0.4">
      <c r="A828" s="30">
        <v>2016</v>
      </c>
      <c r="B828" s="30" t="s">
        <v>21</v>
      </c>
      <c r="C828" s="23">
        <v>3</v>
      </c>
      <c r="D828" s="22" t="s">
        <v>79</v>
      </c>
      <c r="E828" s="1" t="s">
        <v>44</v>
      </c>
      <c r="F828" s="1" t="s">
        <v>25</v>
      </c>
      <c r="G828" s="28" t="s">
        <v>74</v>
      </c>
      <c r="H828" s="24">
        <v>150709</v>
      </c>
      <c r="I828" s="1">
        <v>315</v>
      </c>
      <c r="J828" s="17">
        <v>110</v>
      </c>
      <c r="K828" s="24">
        <f t="shared" si="84"/>
        <v>1370.0818181818181</v>
      </c>
      <c r="L828" s="18">
        <v>36.200000000000003</v>
      </c>
      <c r="M828" s="18">
        <v>3.23</v>
      </c>
      <c r="N828" s="18">
        <v>27.5</v>
      </c>
      <c r="O828" s="19">
        <v>0.51959999999999995</v>
      </c>
      <c r="Q828" s="21">
        <f t="shared" si="85"/>
        <v>711.89451272727274</v>
      </c>
      <c r="R828" s="7">
        <f t="shared" si="86"/>
        <v>5455665.8000000007</v>
      </c>
      <c r="S828" s="8">
        <f t="shared" si="87"/>
        <v>486790.07</v>
      </c>
      <c r="T828" s="8">
        <f t="shared" si="88"/>
        <v>4144497.5</v>
      </c>
      <c r="U828" s="8">
        <f t="shared" si="89"/>
        <v>78308.396399999998</v>
      </c>
      <c r="V828" s="8">
        <f t="shared" si="90"/>
        <v>107288910.11861455</v>
      </c>
    </row>
    <row r="829" spans="1:22" x14ac:dyDescent="0.4">
      <c r="A829" s="30">
        <v>2016</v>
      </c>
      <c r="B829" s="30" t="s">
        <v>49</v>
      </c>
      <c r="D829" s="22" t="s">
        <v>79</v>
      </c>
      <c r="E829" s="1" t="s">
        <v>44</v>
      </c>
      <c r="F829" s="1" t="s">
        <v>25</v>
      </c>
      <c r="G829" s="28" t="s">
        <v>74</v>
      </c>
      <c r="H829" s="24">
        <v>130129</v>
      </c>
      <c r="I829" s="1">
        <v>269</v>
      </c>
      <c r="J829" s="17">
        <v>120</v>
      </c>
      <c r="K829" s="24">
        <f t="shared" si="84"/>
        <v>1084.4083333333333</v>
      </c>
      <c r="L829" s="18">
        <v>36.1</v>
      </c>
      <c r="M829" s="18">
        <v>4.83</v>
      </c>
      <c r="N829" s="18">
        <v>29.2</v>
      </c>
      <c r="O829" s="19">
        <v>0.56010000000000004</v>
      </c>
      <c r="Q829" s="21">
        <f t="shared" si="85"/>
        <v>607.37710750000008</v>
      </c>
      <c r="R829" s="7">
        <f t="shared" si="86"/>
        <v>4697656.9000000004</v>
      </c>
      <c r="S829" s="8">
        <f t="shared" si="87"/>
        <v>628523.07000000007</v>
      </c>
      <c r="T829" s="8">
        <f t="shared" si="88"/>
        <v>3799766.8</v>
      </c>
      <c r="U829" s="8">
        <f t="shared" si="89"/>
        <v>72885.252900000007</v>
      </c>
      <c r="V829" s="8">
        <f t="shared" si="90"/>
        <v>79037375.621867508</v>
      </c>
    </row>
    <row r="830" spans="1:22" x14ac:dyDescent="0.4">
      <c r="A830" s="22">
        <v>2016</v>
      </c>
      <c r="B830" s="22" t="s">
        <v>41</v>
      </c>
      <c r="C830" s="23">
        <v>2</v>
      </c>
      <c r="D830" s="22" t="s">
        <v>79</v>
      </c>
      <c r="E830" s="1" t="s">
        <v>44</v>
      </c>
      <c r="F830" s="1" t="s">
        <v>25</v>
      </c>
      <c r="G830" s="28" t="s">
        <v>74</v>
      </c>
      <c r="H830" s="24">
        <v>47321</v>
      </c>
      <c r="I830" s="1">
        <v>93</v>
      </c>
      <c r="J830" s="17">
        <v>45</v>
      </c>
      <c r="K830" s="24">
        <f t="shared" si="84"/>
        <v>1051.5777777777778</v>
      </c>
      <c r="L830" s="18">
        <v>35.700000000000003</v>
      </c>
      <c r="M830" s="18">
        <v>4.49</v>
      </c>
      <c r="N830" s="18">
        <v>29.6</v>
      </c>
      <c r="O830" s="19">
        <v>0.54510000000000003</v>
      </c>
      <c r="Q830" s="21">
        <f t="shared" si="85"/>
        <v>573.21504666666669</v>
      </c>
      <c r="R830" s="7">
        <f t="shared" si="86"/>
        <v>1689359.7000000002</v>
      </c>
      <c r="S830" s="8">
        <f t="shared" si="87"/>
        <v>212471.29</v>
      </c>
      <c r="T830" s="8">
        <f t="shared" si="88"/>
        <v>1400701.6</v>
      </c>
      <c r="U830" s="8">
        <f t="shared" si="89"/>
        <v>25794.677100000001</v>
      </c>
      <c r="V830" s="8">
        <f t="shared" si="90"/>
        <v>27125109.223313335</v>
      </c>
    </row>
    <row r="831" spans="1:22" x14ac:dyDescent="0.4">
      <c r="A831" s="22">
        <v>2016</v>
      </c>
      <c r="B831" s="22" t="s">
        <v>19</v>
      </c>
      <c r="D831" s="22" t="s">
        <v>79</v>
      </c>
      <c r="E831" s="1" t="s">
        <v>44</v>
      </c>
      <c r="F831" s="1" t="s">
        <v>91</v>
      </c>
      <c r="G831" s="28" t="s">
        <v>74</v>
      </c>
      <c r="H831" s="24">
        <v>36597</v>
      </c>
      <c r="I831" s="1">
        <v>73</v>
      </c>
      <c r="J831" s="17">
        <v>100.2</v>
      </c>
      <c r="K831" s="24">
        <f t="shared" si="84"/>
        <v>365.2395209580838</v>
      </c>
      <c r="L831" s="18">
        <v>34.1</v>
      </c>
      <c r="M831" s="18">
        <v>4.74</v>
      </c>
      <c r="N831" s="18">
        <v>27.5</v>
      </c>
      <c r="O831" s="19">
        <v>0.52790000000000004</v>
      </c>
      <c r="Q831" s="21">
        <f t="shared" si="85"/>
        <v>192.80994311377245</v>
      </c>
      <c r="R831" s="7">
        <f t="shared" si="86"/>
        <v>1247957.7</v>
      </c>
      <c r="S831" s="8">
        <f t="shared" si="87"/>
        <v>173469.78</v>
      </c>
      <c r="T831" s="8">
        <f t="shared" si="88"/>
        <v>1006417.5</v>
      </c>
      <c r="U831" s="8">
        <f t="shared" si="89"/>
        <v>19319.5563</v>
      </c>
      <c r="V831" s="8">
        <f t="shared" si="90"/>
        <v>7056265.4881347306</v>
      </c>
    </row>
    <row r="832" spans="1:22" x14ac:dyDescent="0.4">
      <c r="A832" s="30">
        <v>2016</v>
      </c>
      <c r="B832" s="30" t="s">
        <v>19</v>
      </c>
      <c r="D832" s="22" t="s">
        <v>79</v>
      </c>
      <c r="E832" s="1" t="s">
        <v>44</v>
      </c>
      <c r="F832" s="1" t="s">
        <v>91</v>
      </c>
      <c r="G832" s="28" t="s">
        <v>74</v>
      </c>
      <c r="H832" s="24">
        <v>53789</v>
      </c>
      <c r="I832" s="1">
        <v>104</v>
      </c>
      <c r="J832" s="17">
        <v>140</v>
      </c>
      <c r="K832" s="24">
        <f t="shared" si="84"/>
        <v>384.20714285714286</v>
      </c>
      <c r="L832" s="18">
        <v>34.799999999999997</v>
      </c>
      <c r="M832" s="18">
        <v>4.29</v>
      </c>
      <c r="N832" s="18">
        <v>28.5</v>
      </c>
      <c r="O832" s="19">
        <v>0.51900000000000002</v>
      </c>
      <c r="Q832" s="21">
        <f t="shared" si="85"/>
        <v>199.40350714285717</v>
      </c>
      <c r="R832" s="7">
        <f t="shared" si="86"/>
        <v>1871857.2</v>
      </c>
      <c r="S832" s="8">
        <f t="shared" si="87"/>
        <v>230754.81</v>
      </c>
      <c r="T832" s="8">
        <f t="shared" si="88"/>
        <v>1532986.5</v>
      </c>
      <c r="U832" s="8">
        <f t="shared" si="89"/>
        <v>27916.491000000002</v>
      </c>
      <c r="V832" s="8">
        <f t="shared" si="90"/>
        <v>10725715.245707145</v>
      </c>
    </row>
    <row r="833" spans="1:23" x14ac:dyDescent="0.4">
      <c r="A833" s="30">
        <v>2016</v>
      </c>
      <c r="B833" s="30" t="s">
        <v>49</v>
      </c>
      <c r="D833" s="22" t="s">
        <v>79</v>
      </c>
      <c r="E833" s="1" t="s">
        <v>44</v>
      </c>
      <c r="F833" s="1" t="s">
        <v>25</v>
      </c>
      <c r="G833" s="28" t="s">
        <v>74</v>
      </c>
      <c r="H833" s="24">
        <v>83801</v>
      </c>
      <c r="I833" s="1">
        <v>175</v>
      </c>
      <c r="J833" s="17">
        <v>90</v>
      </c>
      <c r="K833" s="24">
        <f t="shared" si="84"/>
        <v>931.12222222222226</v>
      </c>
      <c r="L833" s="18">
        <v>35.799999999999997</v>
      </c>
      <c r="M833" s="18">
        <v>4.8899999999999997</v>
      </c>
      <c r="N833" s="18">
        <v>29.1</v>
      </c>
      <c r="O833" s="19">
        <v>0.55530000000000002</v>
      </c>
      <c r="Q833" s="21">
        <f t="shared" si="85"/>
        <v>517.05217000000005</v>
      </c>
      <c r="R833" s="7">
        <f t="shared" si="86"/>
        <v>3000075.8</v>
      </c>
      <c r="S833" s="8">
        <f t="shared" si="87"/>
        <v>409786.88999999996</v>
      </c>
      <c r="T833" s="8">
        <f t="shared" si="88"/>
        <v>2438609.1</v>
      </c>
      <c r="U833" s="8">
        <f t="shared" si="89"/>
        <v>46534.695299999999</v>
      </c>
      <c r="V833" s="8">
        <f t="shared" si="90"/>
        <v>43329488.898170002</v>
      </c>
    </row>
    <row r="834" spans="1:23" x14ac:dyDescent="0.4">
      <c r="A834" s="30">
        <v>2016</v>
      </c>
      <c r="B834" s="30" t="s">
        <v>49</v>
      </c>
      <c r="D834" s="22" t="s">
        <v>79</v>
      </c>
      <c r="E834" s="1" t="s">
        <v>44</v>
      </c>
      <c r="F834" s="1" t="s">
        <v>25</v>
      </c>
      <c r="G834" s="28" t="s">
        <v>74</v>
      </c>
      <c r="H834" s="24">
        <v>91141</v>
      </c>
      <c r="I834" s="1">
        <v>194</v>
      </c>
      <c r="J834" s="17">
        <v>120</v>
      </c>
      <c r="K834" s="24">
        <f t="shared" si="84"/>
        <v>759.50833333333333</v>
      </c>
      <c r="L834" s="18">
        <v>35.799999999999997</v>
      </c>
      <c r="M834" s="18">
        <v>3.92</v>
      </c>
      <c r="N834" s="18">
        <v>29</v>
      </c>
      <c r="O834" s="19">
        <v>0.56320000000000003</v>
      </c>
      <c r="Q834" s="21">
        <f t="shared" si="85"/>
        <v>427.75509333333338</v>
      </c>
      <c r="R834" s="7">
        <f t="shared" si="86"/>
        <v>3262847.8</v>
      </c>
      <c r="S834" s="8">
        <f t="shared" si="87"/>
        <v>357272.72</v>
      </c>
      <c r="T834" s="8">
        <f t="shared" si="88"/>
        <v>2643089</v>
      </c>
      <c r="U834" s="8">
        <f t="shared" si="89"/>
        <v>51330.611200000007</v>
      </c>
      <c r="V834" s="8">
        <f t="shared" si="90"/>
        <v>38986026.961493336</v>
      </c>
    </row>
    <row r="835" spans="1:23" x14ac:dyDescent="0.4">
      <c r="A835" s="30">
        <v>2016</v>
      </c>
      <c r="B835" s="30" t="s">
        <v>49</v>
      </c>
      <c r="D835" s="22" t="s">
        <v>79</v>
      </c>
      <c r="E835" s="1" t="s">
        <v>44</v>
      </c>
      <c r="F835" s="1" t="s">
        <v>25</v>
      </c>
      <c r="G835" s="28" t="s">
        <v>74</v>
      </c>
      <c r="H835" s="24">
        <v>65598</v>
      </c>
      <c r="I835" s="1">
        <v>135</v>
      </c>
      <c r="J835" s="17">
        <v>90</v>
      </c>
      <c r="K835" s="24">
        <f t="shared" ref="K835:K898" si="91">IF(J835="",0,H835/J835)</f>
        <v>728.86666666666667</v>
      </c>
      <c r="L835" s="18">
        <v>35.799999999999997</v>
      </c>
      <c r="M835" s="18">
        <v>4.7</v>
      </c>
      <c r="N835" s="18">
        <v>29</v>
      </c>
      <c r="O835" s="19">
        <v>0.55430000000000001</v>
      </c>
      <c r="Q835" s="21">
        <f t="shared" ref="Q835:Q898" si="92">IF(J835="",0,O835*H835/J835)</f>
        <v>404.01079333333337</v>
      </c>
      <c r="R835" s="7">
        <f t="shared" ref="R835:R898" si="93">$H835*L835</f>
        <v>2348408.4</v>
      </c>
      <c r="S835" s="8">
        <f t="shared" ref="S835:S898" si="94">$H835*M835</f>
        <v>308310.60000000003</v>
      </c>
      <c r="T835" s="8">
        <f t="shared" ref="T835:T898" si="95">$H835*N835</f>
        <v>1902342</v>
      </c>
      <c r="U835" s="8">
        <f t="shared" ref="U835:U898" si="96">$H835*O835</f>
        <v>36360.971400000002</v>
      </c>
      <c r="V835" s="8">
        <f t="shared" ref="V835:V898" si="97">$H835*Q835</f>
        <v>26502300.021080002</v>
      </c>
    </row>
    <row r="836" spans="1:23" x14ac:dyDescent="0.4">
      <c r="A836" s="22">
        <v>2016</v>
      </c>
      <c r="B836" s="22" t="s">
        <v>41</v>
      </c>
      <c r="D836" s="22" t="s">
        <v>79</v>
      </c>
      <c r="E836" s="1" t="s">
        <v>44</v>
      </c>
      <c r="F836" s="1" t="s">
        <v>23</v>
      </c>
      <c r="G836" s="28" t="s">
        <v>84</v>
      </c>
      <c r="H836" s="24">
        <v>186049</v>
      </c>
      <c r="I836" s="1">
        <v>375</v>
      </c>
      <c r="J836" s="17">
        <v>130</v>
      </c>
      <c r="K836" s="24">
        <f t="shared" si="91"/>
        <v>1431.1461538461538</v>
      </c>
      <c r="L836" s="18">
        <v>36.6</v>
      </c>
      <c r="M836" s="18">
        <v>4.3099999999999996</v>
      </c>
      <c r="N836" s="18">
        <v>29.6</v>
      </c>
      <c r="O836" s="19">
        <v>0.55669999999999997</v>
      </c>
      <c r="Q836" s="21">
        <f t="shared" si="92"/>
        <v>796.71906384615374</v>
      </c>
      <c r="R836" s="7">
        <f t="shared" si="93"/>
        <v>6809393.4000000004</v>
      </c>
      <c r="S836" s="8">
        <f t="shared" si="94"/>
        <v>801871.19</v>
      </c>
      <c r="T836" s="8">
        <f t="shared" si="95"/>
        <v>5507050.4000000004</v>
      </c>
      <c r="U836" s="8">
        <f t="shared" si="96"/>
        <v>103573.47829999999</v>
      </c>
      <c r="V836" s="8">
        <f t="shared" si="97"/>
        <v>148228785.10951304</v>
      </c>
    </row>
    <row r="837" spans="1:23" x14ac:dyDescent="0.4">
      <c r="A837" s="30">
        <v>2016</v>
      </c>
      <c r="B837" s="30" t="s">
        <v>41</v>
      </c>
      <c r="C837" s="23">
        <v>3.4</v>
      </c>
      <c r="D837" s="22" t="s">
        <v>79</v>
      </c>
      <c r="E837" s="1" t="s">
        <v>44</v>
      </c>
      <c r="F837" s="1" t="s">
        <v>23</v>
      </c>
      <c r="G837" s="28" t="s">
        <v>84</v>
      </c>
      <c r="H837" s="24">
        <v>238704</v>
      </c>
      <c r="I837" s="1">
        <v>480</v>
      </c>
      <c r="J837" s="17">
        <v>230</v>
      </c>
      <c r="K837" s="24">
        <f t="shared" si="91"/>
        <v>1037.8434782608695</v>
      </c>
      <c r="L837" s="18">
        <v>36</v>
      </c>
      <c r="M837" s="18">
        <v>3.6</v>
      </c>
      <c r="N837" s="18">
        <v>31.2</v>
      </c>
      <c r="O837" s="19">
        <v>0.56000000000000005</v>
      </c>
      <c r="Q837" s="21">
        <f t="shared" si="92"/>
        <v>581.19234782608703</v>
      </c>
      <c r="R837" s="7">
        <f t="shared" si="93"/>
        <v>8593344</v>
      </c>
      <c r="S837" s="8">
        <f t="shared" si="94"/>
        <v>859334.4</v>
      </c>
      <c r="T837" s="8">
        <f t="shared" si="95"/>
        <v>7447564.7999999998</v>
      </c>
      <c r="U837" s="8">
        <f t="shared" si="96"/>
        <v>133674.24000000002</v>
      </c>
      <c r="V837" s="8">
        <f t="shared" si="97"/>
        <v>138732938.19547829</v>
      </c>
    </row>
    <row r="838" spans="1:23" x14ac:dyDescent="0.4">
      <c r="A838" s="30">
        <v>2016</v>
      </c>
      <c r="B838" s="30" t="s">
        <v>19</v>
      </c>
      <c r="D838" s="22" t="s">
        <v>79</v>
      </c>
      <c r="E838" s="1" t="s">
        <v>44</v>
      </c>
      <c r="F838" s="1" t="s">
        <v>91</v>
      </c>
      <c r="G838" s="28" t="s">
        <v>74</v>
      </c>
      <c r="H838" s="24">
        <v>58565</v>
      </c>
      <c r="I838" s="1">
        <v>116</v>
      </c>
      <c r="J838" s="17">
        <v>182</v>
      </c>
      <c r="K838" s="24">
        <f t="shared" si="91"/>
        <v>321.78571428571428</v>
      </c>
      <c r="L838" s="18">
        <v>35</v>
      </c>
      <c r="M838" s="18">
        <v>4.53</v>
      </c>
      <c r="N838" s="18">
        <v>27.8</v>
      </c>
      <c r="O838" s="19">
        <v>0.53990000000000005</v>
      </c>
      <c r="Q838" s="21">
        <f t="shared" si="92"/>
        <v>173.73210714285716</v>
      </c>
      <c r="R838" s="7">
        <f t="shared" si="93"/>
        <v>2049775</v>
      </c>
      <c r="S838" s="8">
        <f t="shared" si="94"/>
        <v>265299.45</v>
      </c>
      <c r="T838" s="8">
        <f t="shared" si="95"/>
        <v>1628107</v>
      </c>
      <c r="U838" s="8">
        <f t="shared" si="96"/>
        <v>31619.243500000004</v>
      </c>
      <c r="V838" s="8">
        <f t="shared" si="97"/>
        <v>10174620.854821429</v>
      </c>
    </row>
    <row r="839" spans="1:23" x14ac:dyDescent="0.4">
      <c r="A839" s="30">
        <v>2016</v>
      </c>
      <c r="B839" s="30" t="s">
        <v>19</v>
      </c>
      <c r="D839" s="22" t="s">
        <v>79</v>
      </c>
      <c r="E839" s="1" t="s">
        <v>44</v>
      </c>
      <c r="F839" s="1" t="s">
        <v>91</v>
      </c>
      <c r="G839" s="28" t="s">
        <v>74</v>
      </c>
      <c r="H839" s="24">
        <v>13709</v>
      </c>
      <c r="I839" s="1">
        <v>29</v>
      </c>
      <c r="J839" s="17">
        <v>56</v>
      </c>
      <c r="K839" s="24">
        <f t="shared" si="91"/>
        <v>244.80357142857142</v>
      </c>
      <c r="L839" s="18">
        <v>35.200000000000003</v>
      </c>
      <c r="M839" s="18">
        <v>4.03</v>
      </c>
      <c r="N839" s="18">
        <v>29.2</v>
      </c>
      <c r="O839" s="19">
        <v>0.50870000000000004</v>
      </c>
      <c r="Q839" s="21">
        <f t="shared" si="92"/>
        <v>124.53157678571429</v>
      </c>
      <c r="R839" s="7">
        <f t="shared" si="93"/>
        <v>482556.80000000005</v>
      </c>
      <c r="S839" s="8">
        <f t="shared" si="94"/>
        <v>55247.270000000004</v>
      </c>
      <c r="T839" s="8">
        <f t="shared" si="95"/>
        <v>400302.8</v>
      </c>
      <c r="U839" s="8">
        <f t="shared" si="96"/>
        <v>6973.7683000000006</v>
      </c>
      <c r="V839" s="8">
        <f t="shared" si="97"/>
        <v>1707203.3861553574</v>
      </c>
    </row>
    <row r="840" spans="1:23" x14ac:dyDescent="0.4">
      <c r="A840" s="30">
        <v>2016</v>
      </c>
      <c r="B840" s="30" t="s">
        <v>19</v>
      </c>
      <c r="D840" s="22" t="s">
        <v>79</v>
      </c>
      <c r="E840" s="1" t="s">
        <v>114</v>
      </c>
      <c r="F840" s="1" t="s">
        <v>118</v>
      </c>
      <c r="G840" s="28" t="s">
        <v>74</v>
      </c>
      <c r="H840" s="24">
        <v>176379</v>
      </c>
      <c r="I840" s="1">
        <v>365</v>
      </c>
      <c r="J840" s="17">
        <v>111</v>
      </c>
      <c r="K840" s="24">
        <f t="shared" si="91"/>
        <v>1589</v>
      </c>
      <c r="L840" s="18">
        <v>37.1</v>
      </c>
      <c r="M840" s="18">
        <v>3.78</v>
      </c>
      <c r="N840" s="18">
        <v>29.8</v>
      </c>
      <c r="O840" s="19">
        <v>0.55120000000000002</v>
      </c>
      <c r="Q840" s="21">
        <f t="shared" si="92"/>
        <v>875.85680000000002</v>
      </c>
      <c r="R840" s="7">
        <f t="shared" si="93"/>
        <v>6543660.9000000004</v>
      </c>
      <c r="S840" s="8">
        <f t="shared" si="94"/>
        <v>666712.62</v>
      </c>
      <c r="T840" s="8">
        <f t="shared" si="95"/>
        <v>5256094.2</v>
      </c>
      <c r="U840" s="8">
        <f t="shared" si="96"/>
        <v>97220.104800000001</v>
      </c>
      <c r="V840" s="8">
        <f t="shared" si="97"/>
        <v>154482746.52720001</v>
      </c>
    </row>
    <row r="841" spans="1:23" x14ac:dyDescent="0.4">
      <c r="A841" s="22">
        <v>2016</v>
      </c>
      <c r="B841" s="22" t="s">
        <v>41</v>
      </c>
      <c r="D841" s="22" t="s">
        <v>79</v>
      </c>
      <c r="E841" s="1" t="s">
        <v>44</v>
      </c>
      <c r="F841" s="1" t="s">
        <v>25</v>
      </c>
      <c r="G841" s="28" t="s">
        <v>74</v>
      </c>
      <c r="H841" s="24">
        <v>33051</v>
      </c>
      <c r="I841" s="1">
        <v>65</v>
      </c>
      <c r="J841" s="17">
        <v>60</v>
      </c>
      <c r="K841" s="24">
        <f t="shared" si="91"/>
        <v>550.85</v>
      </c>
      <c r="L841" s="18">
        <v>34.5</v>
      </c>
      <c r="M841" s="18">
        <v>5.23</v>
      </c>
      <c r="N841" s="18">
        <v>30.7</v>
      </c>
      <c r="O841" s="19">
        <v>0.5161</v>
      </c>
      <c r="Q841" s="21">
        <f t="shared" si="92"/>
        <v>284.29368499999998</v>
      </c>
      <c r="R841" s="7">
        <f t="shared" si="93"/>
        <v>1140259.5</v>
      </c>
      <c r="S841" s="8">
        <f t="shared" si="94"/>
        <v>172856.73</v>
      </c>
      <c r="T841" s="8">
        <f t="shared" si="95"/>
        <v>1014665.7</v>
      </c>
      <c r="U841" s="8">
        <f t="shared" si="96"/>
        <v>17057.6211</v>
      </c>
      <c r="V841" s="8">
        <f t="shared" si="97"/>
        <v>9396190.5829349998</v>
      </c>
      <c r="W841" s="21"/>
    </row>
    <row r="842" spans="1:23" x14ac:dyDescent="0.4">
      <c r="A842" s="30">
        <v>2016</v>
      </c>
      <c r="B842" s="30" t="s">
        <v>21</v>
      </c>
      <c r="D842" s="22" t="s">
        <v>79</v>
      </c>
      <c r="E842" s="1" t="s">
        <v>44</v>
      </c>
      <c r="F842" s="1" t="s">
        <v>25</v>
      </c>
      <c r="G842" s="28" t="s">
        <v>74</v>
      </c>
      <c r="H842" s="24">
        <v>59165</v>
      </c>
      <c r="I842" s="1">
        <v>119</v>
      </c>
      <c r="J842" s="17">
        <v>35</v>
      </c>
      <c r="K842" s="24">
        <f t="shared" si="91"/>
        <v>1690.4285714285713</v>
      </c>
      <c r="L842" s="18">
        <v>35.6</v>
      </c>
      <c r="M842" s="18">
        <v>3.98</v>
      </c>
      <c r="N842" s="18">
        <v>28.9</v>
      </c>
      <c r="O842" s="19">
        <v>0.54600000000000004</v>
      </c>
      <c r="Q842" s="21">
        <f t="shared" si="92"/>
        <v>922.97400000000016</v>
      </c>
      <c r="R842" s="7">
        <f t="shared" si="93"/>
        <v>2106274</v>
      </c>
      <c r="S842" s="8">
        <f t="shared" si="94"/>
        <v>235476.7</v>
      </c>
      <c r="T842" s="8">
        <f t="shared" si="95"/>
        <v>1709868.5</v>
      </c>
      <c r="U842" s="8">
        <f t="shared" si="96"/>
        <v>32304.090000000004</v>
      </c>
      <c r="V842" s="8">
        <f t="shared" si="97"/>
        <v>54607756.710000008</v>
      </c>
    </row>
    <row r="843" spans="1:23" x14ac:dyDescent="0.4">
      <c r="A843" s="30">
        <v>2016</v>
      </c>
      <c r="B843" s="30" t="s">
        <v>19</v>
      </c>
      <c r="D843" s="22" t="s">
        <v>79</v>
      </c>
      <c r="E843" s="1" t="s">
        <v>114</v>
      </c>
      <c r="F843" s="1" t="s">
        <v>118</v>
      </c>
      <c r="G843" s="28" t="s">
        <v>74</v>
      </c>
      <c r="H843" s="24">
        <v>119214</v>
      </c>
      <c r="I843" s="1">
        <v>240</v>
      </c>
      <c r="J843" s="17">
        <v>74</v>
      </c>
      <c r="K843" s="24">
        <f t="shared" si="91"/>
        <v>1611</v>
      </c>
      <c r="L843" s="18">
        <v>36.4</v>
      </c>
      <c r="M843" s="18">
        <v>4.16</v>
      </c>
      <c r="N843" s="18">
        <v>29.4</v>
      </c>
      <c r="O843" s="19">
        <v>0.56640000000000001</v>
      </c>
      <c r="Q843" s="21">
        <f t="shared" si="92"/>
        <v>912.47040000000015</v>
      </c>
      <c r="R843" s="7">
        <f t="shared" si="93"/>
        <v>4339389.5999999996</v>
      </c>
      <c r="S843" s="8">
        <f t="shared" si="94"/>
        <v>495930.24</v>
      </c>
      <c r="T843" s="8">
        <f t="shared" si="95"/>
        <v>3504891.5999999996</v>
      </c>
      <c r="U843" s="8">
        <f t="shared" si="96"/>
        <v>67522.809600000008</v>
      </c>
      <c r="V843" s="8">
        <f t="shared" si="97"/>
        <v>108779246.26560003</v>
      </c>
    </row>
    <row r="844" spans="1:23" x14ac:dyDescent="0.4">
      <c r="A844" s="22">
        <v>2016</v>
      </c>
      <c r="B844" s="22" t="s">
        <v>41</v>
      </c>
      <c r="D844" s="22" t="s">
        <v>79</v>
      </c>
      <c r="E844" s="1" t="s">
        <v>44</v>
      </c>
      <c r="F844" s="1" t="s">
        <v>105</v>
      </c>
      <c r="G844" s="28" t="s">
        <v>74</v>
      </c>
      <c r="H844" s="24">
        <v>26779</v>
      </c>
      <c r="I844" s="1">
        <v>54</v>
      </c>
      <c r="J844" s="17">
        <v>14</v>
      </c>
      <c r="K844" s="24">
        <f t="shared" si="91"/>
        <v>1912.7857142857142</v>
      </c>
      <c r="L844" s="18">
        <v>37</v>
      </c>
      <c r="M844" s="18">
        <v>4.1500000000000004</v>
      </c>
      <c r="N844" s="18">
        <v>27.4</v>
      </c>
      <c r="O844" s="19">
        <v>0.57369999999999999</v>
      </c>
      <c r="Q844" s="21">
        <f t="shared" si="92"/>
        <v>1097.3651642857142</v>
      </c>
      <c r="R844" s="7">
        <f t="shared" si="93"/>
        <v>990823</v>
      </c>
      <c r="S844" s="8">
        <f t="shared" si="94"/>
        <v>111132.85</v>
      </c>
      <c r="T844" s="8">
        <f t="shared" si="95"/>
        <v>733744.6</v>
      </c>
      <c r="U844" s="8">
        <f t="shared" si="96"/>
        <v>15363.112299999999</v>
      </c>
      <c r="V844" s="8">
        <f t="shared" si="97"/>
        <v>29386341.734407138</v>
      </c>
    </row>
    <row r="845" spans="1:23" x14ac:dyDescent="0.4">
      <c r="A845" s="22">
        <v>2016</v>
      </c>
      <c r="B845" s="22" t="s">
        <v>41</v>
      </c>
      <c r="D845" s="22" t="s">
        <v>79</v>
      </c>
      <c r="E845" s="1" t="s">
        <v>44</v>
      </c>
      <c r="F845" s="1" t="s">
        <v>108</v>
      </c>
      <c r="G845" s="28" t="s">
        <v>74</v>
      </c>
      <c r="H845" s="24">
        <v>212800</v>
      </c>
      <c r="I845" s="1">
        <v>420</v>
      </c>
      <c r="J845" s="17">
        <v>118</v>
      </c>
      <c r="K845" s="24">
        <f t="shared" si="91"/>
        <v>1803.3898305084747</v>
      </c>
      <c r="L845" s="18">
        <v>36.200000000000003</v>
      </c>
      <c r="M845" s="18">
        <v>3.96</v>
      </c>
      <c r="N845" s="18">
        <v>28.7</v>
      </c>
      <c r="O845" s="19">
        <v>0.56059999999999999</v>
      </c>
      <c r="Q845" s="21">
        <f t="shared" si="92"/>
        <v>1010.9803389830508</v>
      </c>
      <c r="R845" s="7">
        <f t="shared" si="93"/>
        <v>7703360.0000000009</v>
      </c>
      <c r="S845" s="8">
        <f t="shared" si="94"/>
        <v>842688</v>
      </c>
      <c r="T845" s="8">
        <f t="shared" si="95"/>
        <v>6107360</v>
      </c>
      <c r="U845" s="8">
        <f t="shared" si="96"/>
        <v>119295.67999999999</v>
      </c>
      <c r="V845" s="8">
        <f t="shared" si="97"/>
        <v>215136616.13559321</v>
      </c>
    </row>
    <row r="846" spans="1:23" x14ac:dyDescent="0.4">
      <c r="A846" s="22">
        <v>2016</v>
      </c>
      <c r="B846" s="22" t="s">
        <v>19</v>
      </c>
      <c r="D846" s="22" t="s">
        <v>79</v>
      </c>
      <c r="E846" s="1" t="s">
        <v>44</v>
      </c>
      <c r="F846" s="1" t="s">
        <v>71</v>
      </c>
      <c r="G846" s="28" t="s">
        <v>69</v>
      </c>
      <c r="H846" s="24">
        <v>104894</v>
      </c>
      <c r="I846" s="1">
        <v>228</v>
      </c>
      <c r="J846" s="17">
        <v>100</v>
      </c>
      <c r="K846" s="24">
        <f t="shared" si="91"/>
        <v>1048.94</v>
      </c>
      <c r="L846" s="18">
        <v>37.799999999999997</v>
      </c>
      <c r="M846" s="18">
        <v>4.3</v>
      </c>
      <c r="N846" s="18">
        <v>33.4</v>
      </c>
      <c r="O846" s="19">
        <v>0.56010000000000004</v>
      </c>
      <c r="Q846" s="21">
        <f t="shared" si="92"/>
        <v>587.51129400000002</v>
      </c>
      <c r="R846" s="7">
        <f t="shared" si="93"/>
        <v>3964993.1999999997</v>
      </c>
      <c r="S846" s="8">
        <f t="shared" si="94"/>
        <v>451044.19999999995</v>
      </c>
      <c r="T846" s="8">
        <f t="shared" si="95"/>
        <v>3503459.5999999996</v>
      </c>
      <c r="U846" s="8">
        <f t="shared" si="96"/>
        <v>58751.129400000005</v>
      </c>
      <c r="V846" s="8">
        <f t="shared" si="97"/>
        <v>61626409.672836006</v>
      </c>
    </row>
    <row r="847" spans="1:23" x14ac:dyDescent="0.4">
      <c r="A847" s="30">
        <v>2016</v>
      </c>
      <c r="B847" s="30" t="s">
        <v>49</v>
      </c>
      <c r="C847" s="23">
        <v>1.27</v>
      </c>
      <c r="D847" s="22" t="s">
        <v>79</v>
      </c>
      <c r="E847" s="1" t="s">
        <v>44</v>
      </c>
      <c r="F847" s="1" t="s">
        <v>23</v>
      </c>
      <c r="G847" s="28" t="s">
        <v>84</v>
      </c>
      <c r="H847" s="24">
        <v>27426</v>
      </c>
      <c r="I847" s="1">
        <v>56</v>
      </c>
      <c r="J847" s="17">
        <v>47</v>
      </c>
      <c r="K847" s="24">
        <f t="shared" si="91"/>
        <v>583.531914893617</v>
      </c>
      <c r="L847" s="18">
        <v>35.549999999999997</v>
      </c>
      <c r="M847" s="18">
        <v>4.78</v>
      </c>
      <c r="N847" s="18">
        <v>30.93</v>
      </c>
      <c r="O847" s="19">
        <v>0.56230000000000002</v>
      </c>
      <c r="Q847" s="21">
        <f t="shared" si="92"/>
        <v>328.11999574468086</v>
      </c>
      <c r="R847" s="7">
        <f t="shared" si="93"/>
        <v>974994.29999999993</v>
      </c>
      <c r="S847" s="8">
        <f t="shared" si="94"/>
        <v>131096.28</v>
      </c>
      <c r="T847" s="8">
        <f t="shared" si="95"/>
        <v>848286.17999999993</v>
      </c>
      <c r="U847" s="8">
        <f t="shared" si="96"/>
        <v>15421.639800000001</v>
      </c>
      <c r="V847" s="8">
        <f t="shared" si="97"/>
        <v>8999019.0032936167</v>
      </c>
    </row>
    <row r="848" spans="1:23" x14ac:dyDescent="0.4">
      <c r="A848" s="22">
        <v>2016</v>
      </c>
      <c r="B848" s="22" t="s">
        <v>19</v>
      </c>
      <c r="D848" s="22" t="s">
        <v>79</v>
      </c>
      <c r="E848" s="1" t="s">
        <v>44</v>
      </c>
      <c r="F848" s="1" t="s">
        <v>25</v>
      </c>
      <c r="G848" s="28" t="s">
        <v>74</v>
      </c>
      <c r="H848" s="24">
        <v>47137</v>
      </c>
      <c r="I848" s="1">
        <v>95</v>
      </c>
      <c r="J848" s="17">
        <v>85</v>
      </c>
      <c r="K848" s="24">
        <f t="shared" si="91"/>
        <v>554.55294117647054</v>
      </c>
      <c r="L848" s="18">
        <v>35.299999999999997</v>
      </c>
      <c r="M848" s="18">
        <v>4.53</v>
      </c>
      <c r="N848" s="18">
        <v>28.5</v>
      </c>
      <c r="O848" s="19">
        <v>0.55759999999999998</v>
      </c>
      <c r="Q848" s="21">
        <f t="shared" si="92"/>
        <v>309.21871999999996</v>
      </c>
      <c r="R848" s="7">
        <f t="shared" si="93"/>
        <v>1663936.0999999999</v>
      </c>
      <c r="S848" s="8">
        <f t="shared" si="94"/>
        <v>213530.61000000002</v>
      </c>
      <c r="T848" s="8">
        <f t="shared" si="95"/>
        <v>1343404.5</v>
      </c>
      <c r="U848" s="8">
        <f t="shared" si="96"/>
        <v>26283.591199999999</v>
      </c>
      <c r="V848" s="8">
        <f t="shared" si="97"/>
        <v>14575642.804639999</v>
      </c>
    </row>
    <row r="849" spans="1:22" x14ac:dyDescent="0.4">
      <c r="A849" s="30">
        <v>2016</v>
      </c>
      <c r="B849" s="30" t="s">
        <v>19</v>
      </c>
      <c r="D849" s="22" t="s">
        <v>79</v>
      </c>
      <c r="E849" s="1" t="s">
        <v>44</v>
      </c>
      <c r="F849" s="1" t="s">
        <v>25</v>
      </c>
      <c r="G849" s="32" t="s">
        <v>74</v>
      </c>
      <c r="H849" s="24">
        <v>13823</v>
      </c>
      <c r="I849" s="1">
        <v>28</v>
      </c>
      <c r="J849" s="17">
        <v>28</v>
      </c>
      <c r="K849" s="24">
        <f t="shared" si="91"/>
        <v>493.67857142857144</v>
      </c>
      <c r="L849" s="18">
        <v>36.5</v>
      </c>
      <c r="M849" s="18">
        <v>4.96</v>
      </c>
      <c r="N849" s="18">
        <v>31</v>
      </c>
      <c r="O849" s="19">
        <v>0.52349999999999997</v>
      </c>
      <c r="Q849" s="21">
        <f t="shared" si="92"/>
        <v>258.44073214285714</v>
      </c>
      <c r="R849" s="7">
        <f t="shared" si="93"/>
        <v>504539.5</v>
      </c>
      <c r="S849" s="8">
        <f t="shared" si="94"/>
        <v>68562.080000000002</v>
      </c>
      <c r="T849" s="8">
        <f t="shared" si="95"/>
        <v>428513</v>
      </c>
      <c r="U849" s="8">
        <f t="shared" si="96"/>
        <v>7236.3404999999993</v>
      </c>
      <c r="V849" s="8">
        <f t="shared" si="97"/>
        <v>3572426.2404107144</v>
      </c>
    </row>
    <row r="850" spans="1:22" x14ac:dyDescent="0.4">
      <c r="A850" s="30">
        <v>2016</v>
      </c>
      <c r="B850" s="30" t="s">
        <v>19</v>
      </c>
      <c r="D850" s="22" t="s">
        <v>79</v>
      </c>
      <c r="E850" s="1" t="s">
        <v>44</v>
      </c>
      <c r="F850" s="1" t="s">
        <v>25</v>
      </c>
      <c r="G850" s="28" t="s">
        <v>74</v>
      </c>
      <c r="H850" s="24">
        <v>12445</v>
      </c>
      <c r="I850" s="1">
        <v>25</v>
      </c>
      <c r="J850" s="17">
        <v>29</v>
      </c>
      <c r="K850" s="24">
        <f t="shared" si="91"/>
        <v>429.13793103448273</v>
      </c>
      <c r="L850" s="18">
        <v>36.200000000000003</v>
      </c>
      <c r="M850" s="18">
        <v>4.62</v>
      </c>
      <c r="N850" s="18">
        <v>30</v>
      </c>
      <c r="O850" s="19">
        <v>0.55730000000000002</v>
      </c>
      <c r="Q850" s="21">
        <f t="shared" si="92"/>
        <v>239.15856896551725</v>
      </c>
      <c r="R850" s="7">
        <f t="shared" si="93"/>
        <v>450509.00000000006</v>
      </c>
      <c r="S850" s="8">
        <f t="shared" si="94"/>
        <v>57495.9</v>
      </c>
      <c r="T850" s="8">
        <f t="shared" si="95"/>
        <v>373350</v>
      </c>
      <c r="U850" s="8">
        <f t="shared" si="96"/>
        <v>6935.5985000000001</v>
      </c>
      <c r="V850" s="8">
        <f t="shared" si="97"/>
        <v>2976328.3907758621</v>
      </c>
    </row>
    <row r="851" spans="1:22" x14ac:dyDescent="0.4">
      <c r="A851" s="30">
        <v>2016</v>
      </c>
      <c r="B851" s="30" t="s">
        <v>19</v>
      </c>
      <c r="D851" s="22" t="s">
        <v>79</v>
      </c>
      <c r="E851" s="1" t="s">
        <v>44</v>
      </c>
      <c r="F851" s="1" t="s">
        <v>25</v>
      </c>
      <c r="G851" s="28" t="s">
        <v>74</v>
      </c>
      <c r="H851" s="24">
        <v>8977</v>
      </c>
      <c r="I851" s="1">
        <v>19</v>
      </c>
      <c r="J851" s="17">
        <v>21</v>
      </c>
      <c r="K851" s="24">
        <f t="shared" si="91"/>
        <v>427.47619047619048</v>
      </c>
      <c r="L851" s="18">
        <v>35.6</v>
      </c>
      <c r="M851" s="18">
        <v>4.78</v>
      </c>
      <c r="N851" s="18">
        <v>29</v>
      </c>
      <c r="O851" s="19">
        <v>0.55730000000000002</v>
      </c>
      <c r="Q851" s="21">
        <f t="shared" si="92"/>
        <v>238.23248095238094</v>
      </c>
      <c r="R851" s="7">
        <f t="shared" si="93"/>
        <v>319581.2</v>
      </c>
      <c r="S851" s="8">
        <f t="shared" si="94"/>
        <v>42910.060000000005</v>
      </c>
      <c r="T851" s="8">
        <f t="shared" si="95"/>
        <v>260333</v>
      </c>
      <c r="U851" s="8">
        <f t="shared" si="96"/>
        <v>5002.8820999999998</v>
      </c>
      <c r="V851" s="8">
        <f t="shared" si="97"/>
        <v>2138612.9815095235</v>
      </c>
    </row>
    <row r="852" spans="1:22" x14ac:dyDescent="0.4">
      <c r="A852" s="30">
        <v>2016</v>
      </c>
      <c r="B852" s="30" t="s">
        <v>41</v>
      </c>
      <c r="C852" s="23">
        <v>4</v>
      </c>
      <c r="D852" s="22" t="s">
        <v>79</v>
      </c>
      <c r="E852" s="1" t="s">
        <v>44</v>
      </c>
      <c r="F852" s="1" t="s">
        <v>23</v>
      </c>
      <c r="G852" s="28" t="s">
        <v>84</v>
      </c>
      <c r="H852" s="24">
        <v>77159</v>
      </c>
      <c r="I852" s="1">
        <v>156</v>
      </c>
      <c r="J852" s="17">
        <v>60</v>
      </c>
      <c r="K852" s="24">
        <f t="shared" si="91"/>
        <v>1285.9833333333333</v>
      </c>
      <c r="L852" s="18">
        <v>37.159999999999997</v>
      </c>
      <c r="M852" s="18">
        <v>3.55</v>
      </c>
      <c r="N852" s="18">
        <v>32.65</v>
      </c>
      <c r="O852" s="19">
        <v>0.49109999999999998</v>
      </c>
      <c r="Q852" s="21">
        <f t="shared" si="92"/>
        <v>631.54641500000002</v>
      </c>
      <c r="R852" s="7">
        <f t="shared" si="93"/>
        <v>2867228.44</v>
      </c>
      <c r="S852" s="8">
        <f t="shared" si="94"/>
        <v>273914.45</v>
      </c>
      <c r="T852" s="8">
        <f t="shared" si="95"/>
        <v>2519241.35</v>
      </c>
      <c r="U852" s="8">
        <f t="shared" si="96"/>
        <v>37892.784899999999</v>
      </c>
      <c r="V852" s="8">
        <f t="shared" si="97"/>
        <v>48729489.834985003</v>
      </c>
    </row>
    <row r="853" spans="1:22" x14ac:dyDescent="0.4">
      <c r="A853" s="22">
        <v>2016</v>
      </c>
      <c r="B853" s="22" t="s">
        <v>19</v>
      </c>
      <c r="D853" s="22" t="s">
        <v>79</v>
      </c>
      <c r="E853" s="1" t="s">
        <v>44</v>
      </c>
      <c r="F853" s="1" t="s">
        <v>25</v>
      </c>
      <c r="G853" s="28" t="s">
        <v>74</v>
      </c>
      <c r="H853" s="24">
        <v>47914</v>
      </c>
      <c r="I853" s="1">
        <v>94</v>
      </c>
      <c r="J853" s="17">
        <v>125</v>
      </c>
      <c r="K853" s="24">
        <f t="shared" si="91"/>
        <v>383.31200000000001</v>
      </c>
      <c r="L853" s="18">
        <v>34.4</v>
      </c>
      <c r="M853" s="18">
        <v>4.9000000000000004</v>
      </c>
      <c r="N853" s="18">
        <v>28.7</v>
      </c>
      <c r="O853" s="19">
        <v>0.52239999999999998</v>
      </c>
      <c r="Q853" s="21">
        <f t="shared" si="92"/>
        <v>200.24218880000001</v>
      </c>
      <c r="R853" s="7">
        <f t="shared" si="93"/>
        <v>1648241.5999999999</v>
      </c>
      <c r="S853" s="8">
        <f t="shared" si="94"/>
        <v>234778.6</v>
      </c>
      <c r="T853" s="8">
        <f t="shared" si="95"/>
        <v>1375131.8</v>
      </c>
      <c r="U853" s="8">
        <f t="shared" si="96"/>
        <v>25030.2736</v>
      </c>
      <c r="V853" s="8">
        <f t="shared" si="97"/>
        <v>9594404.2341632005</v>
      </c>
    </row>
    <row r="854" spans="1:22" x14ac:dyDescent="0.4">
      <c r="A854" s="30">
        <v>2016</v>
      </c>
      <c r="B854" s="30" t="s">
        <v>19</v>
      </c>
      <c r="D854" s="22" t="s">
        <v>79</v>
      </c>
      <c r="E854" s="1" t="s">
        <v>44</v>
      </c>
      <c r="F854" s="1" t="s">
        <v>25</v>
      </c>
      <c r="G854" s="28" t="s">
        <v>74</v>
      </c>
      <c r="H854" s="24">
        <v>4953</v>
      </c>
      <c r="I854" s="1">
        <v>10</v>
      </c>
      <c r="J854" s="17">
        <v>14</v>
      </c>
      <c r="K854" s="24">
        <f t="shared" si="91"/>
        <v>353.78571428571428</v>
      </c>
      <c r="L854" s="18">
        <v>34.5</v>
      </c>
      <c r="M854" s="18">
        <v>4.59</v>
      </c>
      <c r="N854" s="18">
        <v>29.1</v>
      </c>
      <c r="O854" s="19">
        <v>0.5323</v>
      </c>
      <c r="Q854" s="21">
        <f t="shared" si="92"/>
        <v>188.3201357142857</v>
      </c>
      <c r="R854" s="7">
        <f t="shared" si="93"/>
        <v>170878.5</v>
      </c>
      <c r="S854" s="8">
        <f t="shared" si="94"/>
        <v>22734.27</v>
      </c>
      <c r="T854" s="8">
        <f t="shared" si="95"/>
        <v>144132.30000000002</v>
      </c>
      <c r="U854" s="8">
        <f t="shared" si="96"/>
        <v>2636.4818999999998</v>
      </c>
      <c r="V854" s="8">
        <f t="shared" si="97"/>
        <v>932749.6321928571</v>
      </c>
    </row>
    <row r="855" spans="1:22" x14ac:dyDescent="0.4">
      <c r="A855" s="22">
        <v>2016</v>
      </c>
      <c r="B855" s="22" t="s">
        <v>19</v>
      </c>
      <c r="D855" s="22" t="s">
        <v>79</v>
      </c>
      <c r="E855" s="1" t="s">
        <v>45</v>
      </c>
      <c r="F855" s="1" t="s">
        <v>85</v>
      </c>
      <c r="G855" s="28" t="s">
        <v>74</v>
      </c>
      <c r="H855" s="24">
        <v>153812</v>
      </c>
      <c r="I855" s="1">
        <v>275</v>
      </c>
      <c r="J855" s="17">
        <v>152</v>
      </c>
      <c r="K855" s="24">
        <f t="shared" si="91"/>
        <v>1011.921052631579</v>
      </c>
      <c r="L855" s="18">
        <v>36.1</v>
      </c>
      <c r="M855" s="18">
        <v>4.7699999999999996</v>
      </c>
      <c r="N855" s="18">
        <v>29.7</v>
      </c>
      <c r="O855" s="19">
        <v>0.53669999999999995</v>
      </c>
      <c r="Q855" s="21">
        <f t="shared" si="92"/>
        <v>543.09802894736845</v>
      </c>
      <c r="R855" s="7">
        <f t="shared" si="93"/>
        <v>5552613.2000000002</v>
      </c>
      <c r="S855" s="8">
        <f t="shared" si="94"/>
        <v>733683.24</v>
      </c>
      <c r="T855" s="8">
        <f t="shared" si="95"/>
        <v>4568216.3999999994</v>
      </c>
      <c r="U855" s="8">
        <f t="shared" si="96"/>
        <v>82550.900399999999</v>
      </c>
      <c r="V855" s="8">
        <f t="shared" si="97"/>
        <v>83534994.028452635</v>
      </c>
    </row>
    <row r="856" spans="1:22" x14ac:dyDescent="0.4">
      <c r="A856" s="30">
        <v>2016</v>
      </c>
      <c r="B856" s="30" t="s">
        <v>41</v>
      </c>
      <c r="C856" s="23">
        <v>3.5</v>
      </c>
      <c r="D856" s="22" t="s">
        <v>79</v>
      </c>
      <c r="E856" s="1" t="s">
        <v>44</v>
      </c>
      <c r="F856" s="1" t="s">
        <v>31</v>
      </c>
      <c r="G856" s="28" t="s">
        <v>74</v>
      </c>
      <c r="H856" s="24">
        <v>123903</v>
      </c>
      <c r="I856" s="1">
        <v>253</v>
      </c>
      <c r="J856" s="17">
        <v>65</v>
      </c>
      <c r="K856" s="24">
        <f t="shared" si="91"/>
        <v>1906.2</v>
      </c>
      <c r="L856" s="18">
        <v>35.54</v>
      </c>
      <c r="M856" s="18">
        <v>4.34</v>
      </c>
      <c r="N856" s="18">
        <v>28.18</v>
      </c>
      <c r="O856" s="19">
        <v>0.55769999999999997</v>
      </c>
      <c r="Q856" s="21">
        <f t="shared" si="92"/>
        <v>1063.0877399999999</v>
      </c>
      <c r="R856" s="7">
        <f t="shared" si="93"/>
        <v>4403512.62</v>
      </c>
      <c r="S856" s="8">
        <f t="shared" si="94"/>
        <v>537739.02</v>
      </c>
      <c r="T856" s="8">
        <f t="shared" si="95"/>
        <v>3491586.54</v>
      </c>
      <c r="U856" s="8">
        <f t="shared" si="96"/>
        <v>69100.703099999999</v>
      </c>
      <c r="V856" s="8">
        <f t="shared" si="97"/>
        <v>131719760.24922</v>
      </c>
    </row>
    <row r="857" spans="1:22" x14ac:dyDescent="0.4">
      <c r="A857" s="22">
        <v>2016</v>
      </c>
      <c r="B857" s="22" t="s">
        <v>19</v>
      </c>
      <c r="D857" s="22" t="s">
        <v>79</v>
      </c>
      <c r="E857" s="1" t="s">
        <v>45</v>
      </c>
      <c r="F857" s="1" t="s">
        <v>85</v>
      </c>
      <c r="G857" s="28" t="s">
        <v>74</v>
      </c>
      <c r="H857" s="24">
        <v>93724</v>
      </c>
      <c r="I857" s="1">
        <v>195</v>
      </c>
      <c r="J857" s="17">
        <v>100</v>
      </c>
      <c r="K857" s="24">
        <f t="shared" si="91"/>
        <v>937.24</v>
      </c>
      <c r="L857" s="18">
        <v>34.299999999999997</v>
      </c>
      <c r="M857" s="18">
        <v>4.74</v>
      </c>
      <c r="N857" s="18">
        <v>27.9</v>
      </c>
      <c r="O857" s="19">
        <v>0.52639999999999998</v>
      </c>
      <c r="Q857" s="21">
        <f t="shared" si="92"/>
        <v>493.363136</v>
      </c>
      <c r="R857" s="7">
        <f t="shared" si="93"/>
        <v>3214733.1999999997</v>
      </c>
      <c r="S857" s="8">
        <f t="shared" si="94"/>
        <v>444251.76</v>
      </c>
      <c r="T857" s="8">
        <f t="shared" si="95"/>
        <v>2614899.6</v>
      </c>
      <c r="U857" s="8">
        <f t="shared" si="96"/>
        <v>49336.313600000001</v>
      </c>
      <c r="V857" s="8">
        <f t="shared" si="97"/>
        <v>46239966.558463998</v>
      </c>
    </row>
    <row r="858" spans="1:22" x14ac:dyDescent="0.4">
      <c r="A858" s="22">
        <v>2016</v>
      </c>
      <c r="B858" s="22" t="s">
        <v>19</v>
      </c>
      <c r="D858" s="22" t="s">
        <v>79</v>
      </c>
      <c r="E858" s="1" t="s">
        <v>45</v>
      </c>
      <c r="F858" s="1" t="s">
        <v>85</v>
      </c>
      <c r="G858" s="28" t="s">
        <v>74</v>
      </c>
      <c r="H858" s="24">
        <v>130154</v>
      </c>
      <c r="I858" s="1">
        <v>267</v>
      </c>
      <c r="J858" s="17">
        <v>125</v>
      </c>
      <c r="K858" s="24">
        <f t="shared" si="91"/>
        <v>1041.232</v>
      </c>
      <c r="L858" s="18">
        <v>35</v>
      </c>
      <c r="M858" s="18">
        <v>4.8</v>
      </c>
      <c r="N858" s="18">
        <v>28.7</v>
      </c>
      <c r="O858" s="19">
        <v>0.54349999999999998</v>
      </c>
      <c r="Q858" s="21">
        <f t="shared" si="92"/>
        <v>565.90959199999998</v>
      </c>
      <c r="R858" s="7">
        <f t="shared" si="93"/>
        <v>4555390</v>
      </c>
      <c r="S858" s="8">
        <f t="shared" si="94"/>
        <v>624739.19999999995</v>
      </c>
      <c r="T858" s="8">
        <f t="shared" si="95"/>
        <v>3735419.8</v>
      </c>
      <c r="U858" s="8">
        <f t="shared" si="96"/>
        <v>70738.698999999993</v>
      </c>
      <c r="V858" s="8">
        <f t="shared" si="97"/>
        <v>73655397.037167996</v>
      </c>
    </row>
    <row r="859" spans="1:22" x14ac:dyDescent="0.4">
      <c r="A859" s="22">
        <v>2016</v>
      </c>
      <c r="B859" s="22" t="s">
        <v>19</v>
      </c>
      <c r="D859" s="22" t="s">
        <v>79</v>
      </c>
      <c r="E859" s="1" t="s">
        <v>44</v>
      </c>
      <c r="F859" s="1" t="s">
        <v>71</v>
      </c>
      <c r="G859" s="28" t="s">
        <v>74</v>
      </c>
      <c r="H859" s="24">
        <v>347916</v>
      </c>
      <c r="I859" s="1">
        <v>732</v>
      </c>
      <c r="J859" s="17">
        <v>250</v>
      </c>
      <c r="K859" s="24">
        <f t="shared" si="91"/>
        <v>1391.664</v>
      </c>
      <c r="L859" s="18">
        <v>37.6</v>
      </c>
      <c r="M859" s="18">
        <v>4.5999999999999996</v>
      </c>
      <c r="N859" s="18">
        <v>32</v>
      </c>
      <c r="O859" s="19">
        <v>0.50519999999999998</v>
      </c>
      <c r="Q859" s="21">
        <f t="shared" si="92"/>
        <v>703.06865279999988</v>
      </c>
      <c r="R859" s="7">
        <f t="shared" si="93"/>
        <v>13081641.6</v>
      </c>
      <c r="S859" s="8">
        <f t="shared" si="94"/>
        <v>1600413.5999999999</v>
      </c>
      <c r="T859" s="8">
        <f t="shared" si="95"/>
        <v>11133312</v>
      </c>
      <c r="U859" s="8">
        <f t="shared" si="96"/>
        <v>175767.16319999998</v>
      </c>
      <c r="V859" s="8">
        <f t="shared" si="97"/>
        <v>244608833.40756476</v>
      </c>
    </row>
    <row r="860" spans="1:22" x14ac:dyDescent="0.4">
      <c r="A860" s="30">
        <v>2016</v>
      </c>
      <c r="B860" s="30" t="s">
        <v>41</v>
      </c>
      <c r="D860" s="22" t="s">
        <v>79</v>
      </c>
      <c r="E860" s="1" t="s">
        <v>44</v>
      </c>
      <c r="F860" s="1" t="s">
        <v>25</v>
      </c>
      <c r="G860" s="28" t="s">
        <v>83</v>
      </c>
      <c r="H860" s="24">
        <v>107482</v>
      </c>
      <c r="I860" s="1">
        <v>219</v>
      </c>
      <c r="J860" s="17">
        <v>60</v>
      </c>
      <c r="K860" s="24">
        <f t="shared" si="91"/>
        <v>1791.3666666666666</v>
      </c>
      <c r="L860" s="18">
        <v>36.4</v>
      </c>
      <c r="M860" s="18">
        <v>4.8600000000000003</v>
      </c>
      <c r="N860" s="18">
        <v>33</v>
      </c>
      <c r="O860" s="19">
        <v>0.55400000000000005</v>
      </c>
      <c r="Q860" s="21">
        <f t="shared" si="92"/>
        <v>992.41713333333348</v>
      </c>
      <c r="R860" s="7">
        <f t="shared" si="93"/>
        <v>3912344.8</v>
      </c>
      <c r="S860" s="8">
        <f t="shared" si="94"/>
        <v>522362.52</v>
      </c>
      <c r="T860" s="8">
        <f t="shared" si="95"/>
        <v>3546906</v>
      </c>
      <c r="U860" s="8">
        <f t="shared" si="96"/>
        <v>59545.028000000006</v>
      </c>
      <c r="V860" s="8">
        <f t="shared" si="97"/>
        <v>106666978.32493335</v>
      </c>
    </row>
    <row r="861" spans="1:22" x14ac:dyDescent="0.4">
      <c r="A861" s="30">
        <v>2016</v>
      </c>
      <c r="B861" s="30" t="s">
        <v>41</v>
      </c>
      <c r="D861" s="22" t="s">
        <v>79</v>
      </c>
      <c r="E861" s="1" t="s">
        <v>44</v>
      </c>
      <c r="F861" s="1" t="s">
        <v>31</v>
      </c>
      <c r="G861" s="28" t="s">
        <v>74</v>
      </c>
      <c r="H861" s="24">
        <v>108796</v>
      </c>
      <c r="I861" s="1">
        <v>223</v>
      </c>
      <c r="J861" s="17">
        <v>60</v>
      </c>
      <c r="K861" s="24">
        <f t="shared" si="91"/>
        <v>1813.2666666666667</v>
      </c>
      <c r="L861" s="18">
        <v>36</v>
      </c>
      <c r="M861" s="18">
        <v>4.0599999999999996</v>
      </c>
      <c r="N861" s="18">
        <v>29</v>
      </c>
      <c r="O861" s="19">
        <v>0.56230000000000002</v>
      </c>
      <c r="Q861" s="21">
        <f t="shared" si="92"/>
        <v>1019.5998466666666</v>
      </c>
      <c r="R861" s="7">
        <f t="shared" si="93"/>
        <v>3916656</v>
      </c>
      <c r="S861" s="8">
        <f t="shared" si="94"/>
        <v>441711.75999999995</v>
      </c>
      <c r="T861" s="8">
        <f t="shared" si="95"/>
        <v>3155084</v>
      </c>
      <c r="U861" s="8">
        <f t="shared" si="96"/>
        <v>61175.9908</v>
      </c>
      <c r="V861" s="8">
        <f t="shared" si="97"/>
        <v>110928384.91794667</v>
      </c>
    </row>
    <row r="862" spans="1:22" x14ac:dyDescent="0.4">
      <c r="A862" s="30">
        <v>2016</v>
      </c>
      <c r="B862" s="30" t="s">
        <v>49</v>
      </c>
      <c r="D862" s="22" t="s">
        <v>79</v>
      </c>
      <c r="E862" s="1" t="s">
        <v>44</v>
      </c>
      <c r="F862" s="1" t="s">
        <v>25</v>
      </c>
      <c r="G862" s="28" t="s">
        <v>83</v>
      </c>
      <c r="H862" s="24">
        <v>60995</v>
      </c>
      <c r="I862" s="1">
        <v>125</v>
      </c>
      <c r="J862" s="17">
        <v>60</v>
      </c>
      <c r="K862" s="24">
        <f t="shared" si="91"/>
        <v>1016.5833333333334</v>
      </c>
      <c r="L862" s="18">
        <v>36.4</v>
      </c>
      <c r="M862" s="18">
        <v>4.57</v>
      </c>
      <c r="N862" s="18">
        <v>32.1</v>
      </c>
      <c r="O862" s="19">
        <v>0.56340000000000001</v>
      </c>
      <c r="Q862" s="21">
        <f t="shared" si="92"/>
        <v>572.74304999999993</v>
      </c>
      <c r="R862" s="7">
        <f t="shared" si="93"/>
        <v>2220218</v>
      </c>
      <c r="S862" s="8">
        <f t="shared" si="94"/>
        <v>278747.15000000002</v>
      </c>
      <c r="T862" s="8">
        <f t="shared" si="95"/>
        <v>1957939.5</v>
      </c>
      <c r="U862" s="8">
        <f t="shared" si="96"/>
        <v>34364.582999999999</v>
      </c>
      <c r="V862" s="8">
        <f t="shared" si="97"/>
        <v>34934462.334749997</v>
      </c>
    </row>
    <row r="863" spans="1:22" x14ac:dyDescent="0.4">
      <c r="A863" s="22">
        <v>2016</v>
      </c>
      <c r="B863" s="22" t="s">
        <v>19</v>
      </c>
      <c r="D863" s="22" t="s">
        <v>79</v>
      </c>
      <c r="E863" s="1" t="s">
        <v>44</v>
      </c>
      <c r="F863" s="1" t="s">
        <v>71</v>
      </c>
      <c r="G863" s="28" t="s">
        <v>74</v>
      </c>
      <c r="H863" s="24">
        <v>92377</v>
      </c>
      <c r="I863" s="1">
        <v>198</v>
      </c>
      <c r="J863" s="17">
        <v>130</v>
      </c>
      <c r="K863" s="24">
        <f t="shared" si="91"/>
        <v>710.59230769230771</v>
      </c>
      <c r="L863" s="18">
        <v>34.1</v>
      </c>
      <c r="M863" s="18">
        <v>4.7300000000000004</v>
      </c>
      <c r="N863" s="18">
        <v>29.5</v>
      </c>
      <c r="O863" s="19">
        <v>0.52710000000000001</v>
      </c>
      <c r="Q863" s="21">
        <f t="shared" si="92"/>
        <v>374.55320538461541</v>
      </c>
      <c r="R863" s="7">
        <f t="shared" si="93"/>
        <v>3150055.7</v>
      </c>
      <c r="S863" s="8">
        <f t="shared" si="94"/>
        <v>436943.21</v>
      </c>
      <c r="T863" s="8">
        <f t="shared" si="95"/>
        <v>2725121.5</v>
      </c>
      <c r="U863" s="8">
        <f t="shared" si="96"/>
        <v>48691.916700000002</v>
      </c>
      <c r="V863" s="8">
        <f t="shared" si="97"/>
        <v>34600101.453814618</v>
      </c>
    </row>
    <row r="864" spans="1:22" x14ac:dyDescent="0.4">
      <c r="A864" s="22">
        <v>2016</v>
      </c>
      <c r="B864" s="22" t="s">
        <v>41</v>
      </c>
      <c r="D864" s="22" t="s">
        <v>79</v>
      </c>
      <c r="E864" s="1" t="s">
        <v>44</v>
      </c>
      <c r="F864" s="1" t="s">
        <v>31</v>
      </c>
      <c r="G864" s="28" t="s">
        <v>83</v>
      </c>
      <c r="H864" s="24">
        <v>146253</v>
      </c>
      <c r="I864" s="1">
        <v>295</v>
      </c>
      <c r="J864" s="17">
        <v>100</v>
      </c>
      <c r="K864" s="24">
        <f t="shared" si="91"/>
        <v>1462.53</v>
      </c>
      <c r="L864" s="18">
        <v>35.630000000000003</v>
      </c>
      <c r="M864" s="18">
        <v>4.5999999999999996</v>
      </c>
      <c r="N864" s="18">
        <v>29.2</v>
      </c>
      <c r="O864" s="19">
        <v>0.55379999999999996</v>
      </c>
      <c r="Q864" s="21">
        <f t="shared" si="92"/>
        <v>809.94911400000001</v>
      </c>
      <c r="R864" s="7">
        <f t="shared" si="93"/>
        <v>5210994.3900000006</v>
      </c>
      <c r="S864" s="8">
        <f t="shared" si="94"/>
        <v>672763.79999999993</v>
      </c>
      <c r="T864" s="8">
        <f t="shared" si="95"/>
        <v>4270587.5999999996</v>
      </c>
      <c r="U864" s="8">
        <f t="shared" si="96"/>
        <v>80994.911399999997</v>
      </c>
      <c r="V864" s="8">
        <f t="shared" si="97"/>
        <v>118457487.769842</v>
      </c>
    </row>
    <row r="865" spans="1:23" x14ac:dyDescent="0.4">
      <c r="A865" s="22">
        <v>2016</v>
      </c>
      <c r="B865" s="22" t="s">
        <v>19</v>
      </c>
      <c r="D865" s="22" t="s">
        <v>79</v>
      </c>
      <c r="E865" s="1" t="s">
        <v>44</v>
      </c>
      <c r="F865" s="1" t="s">
        <v>71</v>
      </c>
      <c r="G865" s="28" t="s">
        <v>74</v>
      </c>
      <c r="H865" s="24">
        <v>99736</v>
      </c>
      <c r="I865" s="1">
        <v>216</v>
      </c>
      <c r="J865" s="17">
        <v>132</v>
      </c>
      <c r="K865" s="24">
        <f t="shared" si="91"/>
        <v>755.57575757575762</v>
      </c>
      <c r="L865" s="18">
        <v>35.299999999999997</v>
      </c>
      <c r="M865" s="18">
        <v>4.37</v>
      </c>
      <c r="N865" s="18">
        <v>31.7</v>
      </c>
      <c r="O865" s="19">
        <v>0.53759999999999997</v>
      </c>
      <c r="Q865" s="21">
        <f t="shared" si="92"/>
        <v>406.19752727272726</v>
      </c>
      <c r="R865" s="7">
        <f t="shared" si="93"/>
        <v>3520680.8</v>
      </c>
      <c r="S865" s="8">
        <f t="shared" si="94"/>
        <v>435846.32</v>
      </c>
      <c r="T865" s="8">
        <f t="shared" si="95"/>
        <v>3161631.1999999997</v>
      </c>
      <c r="U865" s="8">
        <f t="shared" si="96"/>
        <v>53618.073599999996</v>
      </c>
      <c r="V865" s="8">
        <f t="shared" si="97"/>
        <v>40512516.580072723</v>
      </c>
    </row>
    <row r="866" spans="1:23" x14ac:dyDescent="0.4">
      <c r="A866" s="30">
        <v>2016</v>
      </c>
      <c r="B866" s="30" t="s">
        <v>41</v>
      </c>
      <c r="D866" s="22" t="s">
        <v>78</v>
      </c>
      <c r="E866" s="1" t="s">
        <v>44</v>
      </c>
      <c r="F866" s="1" t="s">
        <v>31</v>
      </c>
      <c r="G866" s="28" t="s">
        <v>74</v>
      </c>
      <c r="H866" s="24">
        <v>312711</v>
      </c>
      <c r="I866" s="1">
        <v>642</v>
      </c>
      <c r="J866" s="17">
        <v>240</v>
      </c>
      <c r="K866" s="24">
        <f t="shared" si="91"/>
        <v>1302.9625000000001</v>
      </c>
      <c r="L866" s="18">
        <v>35.85</v>
      </c>
      <c r="M866" s="18">
        <v>4.45</v>
      </c>
      <c r="N866" s="18">
        <v>28.26</v>
      </c>
      <c r="O866" s="19">
        <v>0.55588499999999996</v>
      </c>
      <c r="Q866" s="21">
        <f t="shared" si="92"/>
        <v>724.29730931249992</v>
      </c>
      <c r="R866" s="7">
        <f t="shared" si="93"/>
        <v>11210689.35</v>
      </c>
      <c r="S866" s="8">
        <f t="shared" si="94"/>
        <v>1391563.95</v>
      </c>
      <c r="T866" s="8">
        <f t="shared" si="95"/>
        <v>8837212.8600000013</v>
      </c>
      <c r="U866" s="8">
        <f t="shared" si="96"/>
        <v>173831.35423499998</v>
      </c>
      <c r="V866" s="8">
        <f t="shared" si="97"/>
        <v>226495735.89242116</v>
      </c>
    </row>
    <row r="867" spans="1:23" x14ac:dyDescent="0.4">
      <c r="A867" s="22">
        <v>2016</v>
      </c>
      <c r="B867" s="22" t="s">
        <v>19</v>
      </c>
      <c r="D867" s="22" t="s">
        <v>79</v>
      </c>
      <c r="E867" s="1" t="s">
        <v>44</v>
      </c>
      <c r="F867" s="1" t="s">
        <v>25</v>
      </c>
      <c r="G867" s="28" t="s">
        <v>82</v>
      </c>
      <c r="H867" s="24">
        <v>74331</v>
      </c>
      <c r="I867" s="1">
        <v>147</v>
      </c>
      <c r="J867" s="17">
        <v>170</v>
      </c>
      <c r="K867" s="24">
        <f t="shared" si="91"/>
        <v>437.24117647058824</v>
      </c>
      <c r="L867" s="18">
        <v>36.1</v>
      </c>
      <c r="M867" s="18">
        <v>4.17</v>
      </c>
      <c r="N867" s="18">
        <v>30.9</v>
      </c>
      <c r="O867" s="19">
        <v>0.56730000000000003</v>
      </c>
      <c r="Q867" s="21">
        <f t="shared" si="92"/>
        <v>248.04691941176472</v>
      </c>
      <c r="R867" s="7">
        <f t="shared" si="93"/>
        <v>2683349.1</v>
      </c>
      <c r="S867" s="8">
        <f t="shared" si="94"/>
        <v>309960.27</v>
      </c>
      <c r="T867" s="8">
        <f t="shared" si="95"/>
        <v>2296827.9</v>
      </c>
      <c r="U867" s="8">
        <f t="shared" si="96"/>
        <v>42167.976300000002</v>
      </c>
      <c r="V867" s="8">
        <f t="shared" si="97"/>
        <v>18437575.566795882</v>
      </c>
    </row>
    <row r="868" spans="1:23" x14ac:dyDescent="0.4">
      <c r="A868" s="22">
        <v>2016</v>
      </c>
      <c r="B868" s="22" t="s">
        <v>21</v>
      </c>
      <c r="C868" s="23">
        <v>3</v>
      </c>
      <c r="D868" s="22" t="s">
        <v>79</v>
      </c>
      <c r="E868" s="1" t="s">
        <v>44</v>
      </c>
      <c r="F868" s="1" t="s">
        <v>25</v>
      </c>
      <c r="G868" s="28" t="s">
        <v>84</v>
      </c>
      <c r="H868" s="24">
        <v>81429</v>
      </c>
      <c r="I868" s="1">
        <v>163</v>
      </c>
      <c r="J868" s="17">
        <v>50</v>
      </c>
      <c r="K868" s="24">
        <f t="shared" si="91"/>
        <v>1628.58</v>
      </c>
      <c r="L868" s="18">
        <v>36.700000000000003</v>
      </c>
      <c r="M868" s="18">
        <v>4.07</v>
      </c>
      <c r="N868" s="18">
        <v>32.299999999999997</v>
      </c>
      <c r="O868" s="19">
        <v>0.57550000000000001</v>
      </c>
      <c r="Q868" s="21">
        <f t="shared" si="92"/>
        <v>937.2477899999999</v>
      </c>
      <c r="R868" s="7">
        <f t="shared" si="93"/>
        <v>2988444.3000000003</v>
      </c>
      <c r="S868" s="8">
        <f t="shared" si="94"/>
        <v>331416.03000000003</v>
      </c>
      <c r="T868" s="8">
        <f t="shared" si="95"/>
        <v>2630156.6999999997</v>
      </c>
      <c r="U868" s="8">
        <f t="shared" si="96"/>
        <v>46862.389499999997</v>
      </c>
      <c r="V868" s="8">
        <f t="shared" si="97"/>
        <v>76319150.291909993</v>
      </c>
    </row>
    <row r="869" spans="1:23" x14ac:dyDescent="0.4">
      <c r="A869" s="22">
        <v>2016</v>
      </c>
      <c r="B869" s="22" t="s">
        <v>49</v>
      </c>
      <c r="C869" s="23">
        <v>2.5</v>
      </c>
      <c r="D869" s="22" t="s">
        <v>79</v>
      </c>
      <c r="E869" s="1" t="s">
        <v>44</v>
      </c>
      <c r="F869" s="1" t="s">
        <v>25</v>
      </c>
      <c r="G869" s="28" t="s">
        <v>84</v>
      </c>
      <c r="H869" s="24">
        <v>169089</v>
      </c>
      <c r="I869" s="1">
        <v>340</v>
      </c>
      <c r="J869" s="17">
        <v>120</v>
      </c>
      <c r="K869" s="24">
        <f t="shared" si="91"/>
        <v>1409.075</v>
      </c>
      <c r="L869" s="18">
        <v>35.1</v>
      </c>
      <c r="M869" s="18">
        <v>4.4400000000000004</v>
      </c>
      <c r="N869" s="18">
        <v>30.8</v>
      </c>
      <c r="O869" s="19">
        <v>0.54910000000000003</v>
      </c>
      <c r="Q869" s="21">
        <f t="shared" si="92"/>
        <v>773.72308250000003</v>
      </c>
      <c r="R869" s="7">
        <f t="shared" si="93"/>
        <v>5935023.9000000004</v>
      </c>
      <c r="S869" s="8">
        <f t="shared" si="94"/>
        <v>750755.16</v>
      </c>
      <c r="T869" s="8">
        <f t="shared" si="95"/>
        <v>5207941.2</v>
      </c>
      <c r="U869" s="8">
        <f t="shared" si="96"/>
        <v>92846.769899999999</v>
      </c>
      <c r="V869" s="8">
        <f t="shared" si="97"/>
        <v>130828062.2968425</v>
      </c>
    </row>
    <row r="870" spans="1:23" x14ac:dyDescent="0.4">
      <c r="A870" s="22">
        <v>2016</v>
      </c>
      <c r="B870" s="22" t="s">
        <v>21</v>
      </c>
      <c r="C870" s="23">
        <v>2.5</v>
      </c>
      <c r="D870" s="22" t="s">
        <v>79</v>
      </c>
      <c r="E870" s="1" t="s">
        <v>44</v>
      </c>
      <c r="F870" s="1" t="s">
        <v>25</v>
      </c>
      <c r="G870" s="28" t="s">
        <v>84</v>
      </c>
      <c r="H870" s="24">
        <v>96982</v>
      </c>
      <c r="I870" s="1">
        <v>196</v>
      </c>
      <c r="J870" s="17">
        <v>70</v>
      </c>
      <c r="K870" s="24">
        <f t="shared" si="91"/>
        <v>1385.4571428571428</v>
      </c>
      <c r="L870" s="18">
        <v>35.4</v>
      </c>
      <c r="M870" s="18">
        <v>4.1900000000000004</v>
      </c>
      <c r="N870" s="18">
        <v>30.1</v>
      </c>
      <c r="O870" s="19">
        <v>0.5524</v>
      </c>
      <c r="Q870" s="21">
        <f t="shared" si="92"/>
        <v>765.32652571428571</v>
      </c>
      <c r="R870" s="7">
        <f t="shared" si="93"/>
        <v>3433162.8</v>
      </c>
      <c r="S870" s="8">
        <f t="shared" si="94"/>
        <v>406354.58</v>
      </c>
      <c r="T870" s="8">
        <f t="shared" si="95"/>
        <v>2919158.2</v>
      </c>
      <c r="U870" s="8">
        <f t="shared" si="96"/>
        <v>53572.856800000001</v>
      </c>
      <c r="V870" s="8">
        <f t="shared" si="97"/>
        <v>74222897.116822854</v>
      </c>
    </row>
    <row r="871" spans="1:23" x14ac:dyDescent="0.4">
      <c r="A871" s="22">
        <v>2016</v>
      </c>
      <c r="B871" s="22" t="s">
        <v>49</v>
      </c>
      <c r="C871" s="23">
        <v>2</v>
      </c>
      <c r="D871" s="22" t="s">
        <v>79</v>
      </c>
      <c r="E871" s="1" t="s">
        <v>44</v>
      </c>
      <c r="F871" s="1" t="s">
        <v>25</v>
      </c>
      <c r="G871" s="28" t="s">
        <v>84</v>
      </c>
      <c r="H871" s="24">
        <v>148644</v>
      </c>
      <c r="I871" s="1">
        <v>297</v>
      </c>
      <c r="J871" s="17">
        <v>120</v>
      </c>
      <c r="K871" s="24">
        <f t="shared" si="91"/>
        <v>1238.7</v>
      </c>
      <c r="L871" s="18">
        <v>34.9</v>
      </c>
      <c r="M871" s="18">
        <v>4.5</v>
      </c>
      <c r="N871" s="18">
        <v>31.3</v>
      </c>
      <c r="O871" s="19">
        <v>0.54910000000000003</v>
      </c>
      <c r="Q871" s="21">
        <f t="shared" si="92"/>
        <v>680.17016999999998</v>
      </c>
      <c r="R871" s="7">
        <f t="shared" si="93"/>
        <v>5187675.5999999996</v>
      </c>
      <c r="S871" s="8">
        <f t="shared" si="94"/>
        <v>668898</v>
      </c>
      <c r="T871" s="8">
        <f t="shared" si="95"/>
        <v>4652557.2</v>
      </c>
      <c r="U871" s="8">
        <f t="shared" si="96"/>
        <v>81620.420400000003</v>
      </c>
      <c r="V871" s="8">
        <f t="shared" si="97"/>
        <v>101103214.74947999</v>
      </c>
    </row>
    <row r="872" spans="1:23" x14ac:dyDescent="0.4">
      <c r="A872" s="30">
        <v>2016</v>
      </c>
      <c r="B872" s="30" t="s">
        <v>21</v>
      </c>
      <c r="C872" s="23">
        <v>2</v>
      </c>
      <c r="D872" s="22" t="s">
        <v>79</v>
      </c>
      <c r="E872" s="1" t="s">
        <v>44</v>
      </c>
      <c r="F872" s="1" t="s">
        <v>25</v>
      </c>
      <c r="G872" s="28" t="s">
        <v>84</v>
      </c>
      <c r="H872" s="24">
        <v>81429</v>
      </c>
      <c r="I872" s="1">
        <v>163</v>
      </c>
      <c r="J872" s="17">
        <v>70</v>
      </c>
      <c r="K872" s="24">
        <f t="shared" si="91"/>
        <v>1163.2714285714285</v>
      </c>
      <c r="L872" s="18">
        <v>36.700000000000003</v>
      </c>
      <c r="M872" s="18">
        <v>4.07</v>
      </c>
      <c r="N872" s="18">
        <v>32.200000000000003</v>
      </c>
      <c r="O872" s="19">
        <v>0.57550000000000001</v>
      </c>
      <c r="Q872" s="21">
        <f t="shared" si="92"/>
        <v>669.46270714285708</v>
      </c>
      <c r="R872" s="7">
        <f t="shared" si="93"/>
        <v>2988444.3000000003</v>
      </c>
      <c r="S872" s="8">
        <f t="shared" si="94"/>
        <v>331416.03000000003</v>
      </c>
      <c r="T872" s="8">
        <f t="shared" si="95"/>
        <v>2622013.8000000003</v>
      </c>
      <c r="U872" s="8">
        <f t="shared" si="96"/>
        <v>46862.389499999997</v>
      </c>
      <c r="V872" s="8">
        <f t="shared" si="97"/>
        <v>54513678.77993571</v>
      </c>
    </row>
    <row r="873" spans="1:23" x14ac:dyDescent="0.4">
      <c r="A873" s="22">
        <v>2016</v>
      </c>
      <c r="B873" s="22" t="s">
        <v>41</v>
      </c>
      <c r="D873" s="22" t="s">
        <v>79</v>
      </c>
      <c r="E873" s="1" t="s">
        <v>44</v>
      </c>
      <c r="F873" s="1" t="s">
        <v>31</v>
      </c>
      <c r="G873" s="28" t="s">
        <v>84</v>
      </c>
      <c r="H873" s="24">
        <v>85611</v>
      </c>
      <c r="I873" s="1">
        <v>181</v>
      </c>
      <c r="J873" s="17">
        <v>70</v>
      </c>
      <c r="K873" s="24">
        <f t="shared" si="91"/>
        <v>1223.0142857142857</v>
      </c>
      <c r="L873" s="18">
        <v>36.4</v>
      </c>
      <c r="M873" s="18">
        <v>3.59</v>
      </c>
      <c r="N873" s="18">
        <v>32.6</v>
      </c>
      <c r="O873" s="19">
        <v>0.56740000000000002</v>
      </c>
      <c r="Q873" s="21">
        <f t="shared" si="92"/>
        <v>693.93830571428578</v>
      </c>
      <c r="R873" s="7">
        <f t="shared" si="93"/>
        <v>3116240.4</v>
      </c>
      <c r="S873" s="8">
        <f t="shared" si="94"/>
        <v>307343.49</v>
      </c>
      <c r="T873" s="8">
        <f t="shared" si="95"/>
        <v>2790918.6</v>
      </c>
      <c r="U873" s="8">
        <f t="shared" si="96"/>
        <v>48575.681400000001</v>
      </c>
      <c r="V873" s="8">
        <f t="shared" si="97"/>
        <v>59408752.290505722</v>
      </c>
    </row>
    <row r="874" spans="1:23" x14ac:dyDescent="0.4">
      <c r="A874" s="22">
        <v>2016</v>
      </c>
      <c r="B874" s="22" t="s">
        <v>19</v>
      </c>
      <c r="D874" s="22" t="s">
        <v>79</v>
      </c>
      <c r="E874" s="1" t="s">
        <v>44</v>
      </c>
      <c r="F874" s="1" t="s">
        <v>29</v>
      </c>
      <c r="G874" s="28" t="s">
        <v>74</v>
      </c>
      <c r="H874" s="24">
        <v>98043</v>
      </c>
      <c r="I874" s="1">
        <v>211</v>
      </c>
      <c r="J874" s="17">
        <v>100</v>
      </c>
      <c r="K874" s="24">
        <f t="shared" si="91"/>
        <v>980.43</v>
      </c>
      <c r="L874" s="18">
        <v>36.299999999999997</v>
      </c>
      <c r="M874" s="18">
        <v>4.71</v>
      </c>
      <c r="N874" s="18">
        <v>30.6</v>
      </c>
      <c r="O874" s="19">
        <v>0.52700000000000002</v>
      </c>
      <c r="Q874" s="21">
        <f t="shared" si="92"/>
        <v>516.68660999999997</v>
      </c>
      <c r="R874" s="7">
        <f t="shared" si="93"/>
        <v>3558960.9</v>
      </c>
      <c r="S874" s="8">
        <f t="shared" si="94"/>
        <v>461782.52999999997</v>
      </c>
      <c r="T874" s="8">
        <f t="shared" si="95"/>
        <v>3000115.8000000003</v>
      </c>
      <c r="U874" s="8">
        <f t="shared" si="96"/>
        <v>51668.661</v>
      </c>
      <c r="V874" s="8">
        <f t="shared" si="97"/>
        <v>50657505.304229997</v>
      </c>
      <c r="W874" s="21"/>
    </row>
    <row r="875" spans="1:23" x14ac:dyDescent="0.4">
      <c r="A875" s="22">
        <v>2016</v>
      </c>
      <c r="B875" s="22" t="s">
        <v>19</v>
      </c>
      <c r="D875" s="22" t="s">
        <v>79</v>
      </c>
      <c r="E875" s="1" t="s">
        <v>44</v>
      </c>
      <c r="F875" s="1" t="s">
        <v>29</v>
      </c>
      <c r="G875" s="28" t="s">
        <v>74</v>
      </c>
      <c r="H875" s="24">
        <v>16123</v>
      </c>
      <c r="I875" s="1">
        <v>33</v>
      </c>
      <c r="J875" s="17">
        <v>22</v>
      </c>
      <c r="K875" s="24">
        <f t="shared" si="91"/>
        <v>732.86363636363637</v>
      </c>
      <c r="L875" s="18">
        <v>36.33</v>
      </c>
      <c r="M875" s="18">
        <v>3.91</v>
      </c>
      <c r="N875" s="18">
        <v>30.19</v>
      </c>
      <c r="O875" s="19">
        <v>0.52800000000000002</v>
      </c>
      <c r="Q875" s="21">
        <f t="shared" si="92"/>
        <v>386.952</v>
      </c>
      <c r="R875" s="7">
        <f t="shared" si="93"/>
        <v>585748.59</v>
      </c>
      <c r="S875" s="8">
        <f t="shared" si="94"/>
        <v>63040.93</v>
      </c>
      <c r="T875" s="8">
        <f t="shared" si="95"/>
        <v>486753.37</v>
      </c>
      <c r="U875" s="8">
        <f t="shared" si="96"/>
        <v>8512.9439999999995</v>
      </c>
      <c r="V875" s="8">
        <f t="shared" si="97"/>
        <v>6238827.0959999999</v>
      </c>
    </row>
    <row r="876" spans="1:23" x14ac:dyDescent="0.4">
      <c r="A876" s="30">
        <v>2016</v>
      </c>
      <c r="B876" s="30" t="s">
        <v>19</v>
      </c>
      <c r="D876" s="22" t="s">
        <v>79</v>
      </c>
      <c r="E876" s="1" t="s">
        <v>44</v>
      </c>
      <c r="F876" s="1" t="s">
        <v>29</v>
      </c>
      <c r="G876" s="28" t="s">
        <v>74</v>
      </c>
      <c r="H876" s="24">
        <v>46061</v>
      </c>
      <c r="I876" s="1">
        <v>98</v>
      </c>
      <c r="J876" s="17">
        <v>40</v>
      </c>
      <c r="K876" s="24">
        <f t="shared" si="91"/>
        <v>1151.5250000000001</v>
      </c>
      <c r="L876" s="18">
        <v>35.4</v>
      </c>
      <c r="M876" s="18">
        <v>4.3499999999999996</v>
      </c>
      <c r="N876" s="18">
        <v>29.7</v>
      </c>
      <c r="O876" s="19">
        <v>0.50139999999999996</v>
      </c>
      <c r="Q876" s="21">
        <f t="shared" si="92"/>
        <v>577.3746349999999</v>
      </c>
      <c r="R876" s="7">
        <f t="shared" si="93"/>
        <v>1630559.4</v>
      </c>
      <c r="S876" s="8">
        <f t="shared" si="94"/>
        <v>200365.34999999998</v>
      </c>
      <c r="T876" s="8">
        <f t="shared" si="95"/>
        <v>1368011.7</v>
      </c>
      <c r="U876" s="8">
        <f t="shared" si="96"/>
        <v>23094.985399999998</v>
      </c>
      <c r="V876" s="8">
        <f t="shared" si="97"/>
        <v>26594453.062734995</v>
      </c>
    </row>
    <row r="877" spans="1:23" x14ac:dyDescent="0.4">
      <c r="A877" s="30">
        <v>2016</v>
      </c>
      <c r="B877" s="30" t="s">
        <v>49</v>
      </c>
      <c r="C877" s="23">
        <v>1</v>
      </c>
      <c r="D877" s="22" t="s">
        <v>78</v>
      </c>
      <c r="E877" s="1" t="s">
        <v>44</v>
      </c>
      <c r="F877" s="1" t="s">
        <v>18</v>
      </c>
      <c r="G877" s="28" t="s">
        <v>102</v>
      </c>
      <c r="H877" s="24">
        <v>71666</v>
      </c>
      <c r="I877" s="1">
        <v>147</v>
      </c>
      <c r="J877" s="17">
        <v>60</v>
      </c>
      <c r="K877" s="24">
        <f t="shared" si="91"/>
        <v>1194.4333333333334</v>
      </c>
      <c r="L877" s="18">
        <v>37.15</v>
      </c>
      <c r="M877" s="18">
        <v>4.78</v>
      </c>
      <c r="N877" s="18">
        <v>33.21</v>
      </c>
      <c r="O877" s="19">
        <v>0.56559999999999999</v>
      </c>
      <c r="Q877" s="21">
        <f t="shared" si="92"/>
        <v>675.57149333333325</v>
      </c>
      <c r="R877" s="7">
        <f t="shared" si="93"/>
        <v>2662391.9</v>
      </c>
      <c r="S877" s="8">
        <f t="shared" si="94"/>
        <v>342563.48000000004</v>
      </c>
      <c r="T877" s="8">
        <f t="shared" si="95"/>
        <v>2380027.86</v>
      </c>
      <c r="U877" s="8">
        <f t="shared" si="96"/>
        <v>40534.289599999996</v>
      </c>
      <c r="V877" s="8">
        <f t="shared" si="97"/>
        <v>48415506.641226664</v>
      </c>
    </row>
    <row r="878" spans="1:23" x14ac:dyDescent="0.4">
      <c r="A878" s="30">
        <v>2016</v>
      </c>
      <c r="B878" s="30" t="s">
        <v>113</v>
      </c>
      <c r="D878" s="22" t="s">
        <v>78</v>
      </c>
      <c r="E878" s="1" t="s">
        <v>55</v>
      </c>
      <c r="F878" s="1" t="s">
        <v>86</v>
      </c>
      <c r="G878" s="28" t="s">
        <v>102</v>
      </c>
      <c r="H878" s="24">
        <v>266112</v>
      </c>
      <c r="I878" s="1">
        <v>528</v>
      </c>
      <c r="J878" s="17">
        <v>190</v>
      </c>
      <c r="K878" s="24">
        <f t="shared" si="91"/>
        <v>1400.5894736842106</v>
      </c>
      <c r="L878" s="18">
        <v>37.4</v>
      </c>
      <c r="M878" s="18">
        <v>4.93</v>
      </c>
      <c r="N878" s="18">
        <v>34.51</v>
      </c>
      <c r="O878" s="19">
        <v>0.56299999999999994</v>
      </c>
      <c r="Q878" s="21">
        <f t="shared" si="92"/>
        <v>788.53187368421038</v>
      </c>
      <c r="R878" s="7">
        <f t="shared" si="93"/>
        <v>9952588.7999999989</v>
      </c>
      <c r="S878" s="8">
        <f t="shared" si="94"/>
        <v>1311932.1599999999</v>
      </c>
      <c r="T878" s="8">
        <f t="shared" si="95"/>
        <v>9183525.1199999992</v>
      </c>
      <c r="U878" s="8">
        <f t="shared" si="96"/>
        <v>149821.05599999998</v>
      </c>
      <c r="V878" s="8">
        <f t="shared" si="97"/>
        <v>209837793.9698526</v>
      </c>
    </row>
    <row r="879" spans="1:23" x14ac:dyDescent="0.4">
      <c r="A879" s="30">
        <v>2016</v>
      </c>
      <c r="B879" s="30" t="s">
        <v>41</v>
      </c>
      <c r="D879" s="22" t="s">
        <v>79</v>
      </c>
      <c r="E879" s="1" t="s">
        <v>44</v>
      </c>
      <c r="F879" s="1" t="s">
        <v>72</v>
      </c>
      <c r="G879" s="28" t="s">
        <v>83</v>
      </c>
      <c r="H879" s="24">
        <v>70477</v>
      </c>
      <c r="I879" s="1">
        <v>144</v>
      </c>
      <c r="J879" s="17">
        <v>68</v>
      </c>
      <c r="K879" s="24">
        <f t="shared" si="91"/>
        <v>1036.4264705882354</v>
      </c>
      <c r="L879" s="18">
        <v>34.299999999999997</v>
      </c>
      <c r="M879" s="18">
        <v>4.88</v>
      </c>
      <c r="N879" s="18">
        <v>29.8</v>
      </c>
      <c r="O879" s="19">
        <v>0.53249999999999997</v>
      </c>
      <c r="Q879" s="21">
        <f t="shared" si="92"/>
        <v>551.89709558823517</v>
      </c>
      <c r="R879" s="7">
        <f t="shared" si="93"/>
        <v>2417361.0999999996</v>
      </c>
      <c r="S879" s="8">
        <f t="shared" si="94"/>
        <v>343927.76</v>
      </c>
      <c r="T879" s="8">
        <f t="shared" si="95"/>
        <v>2100214.6</v>
      </c>
      <c r="U879" s="8">
        <f t="shared" si="96"/>
        <v>37529.002499999995</v>
      </c>
      <c r="V879" s="8">
        <f t="shared" si="97"/>
        <v>38896051.605772048</v>
      </c>
    </row>
    <row r="880" spans="1:23" x14ac:dyDescent="0.4">
      <c r="A880" s="30">
        <v>2016</v>
      </c>
      <c r="B880" s="30" t="s">
        <v>41</v>
      </c>
      <c r="D880" s="22" t="s">
        <v>79</v>
      </c>
      <c r="E880" s="1" t="s">
        <v>44</v>
      </c>
      <c r="F880" s="1" t="s">
        <v>72</v>
      </c>
      <c r="G880" s="28" t="s">
        <v>83</v>
      </c>
      <c r="H880" s="24">
        <v>54488</v>
      </c>
      <c r="I880" s="1">
        <v>110</v>
      </c>
      <c r="J880" s="17">
        <v>51</v>
      </c>
      <c r="K880" s="24">
        <f t="shared" si="91"/>
        <v>1068.3921568627452</v>
      </c>
      <c r="L880" s="18">
        <v>34.200000000000003</v>
      </c>
      <c r="M880" s="18">
        <v>4.8499999999999996</v>
      </c>
      <c r="N880" s="18">
        <v>30</v>
      </c>
      <c r="O880" s="19">
        <v>0.53149999999999997</v>
      </c>
      <c r="Q880" s="21">
        <f t="shared" si="92"/>
        <v>567.850431372549</v>
      </c>
      <c r="R880" s="7">
        <f t="shared" si="93"/>
        <v>1863489.6</v>
      </c>
      <c r="S880" s="8">
        <f t="shared" si="94"/>
        <v>264266.8</v>
      </c>
      <c r="T880" s="8">
        <f t="shared" si="95"/>
        <v>1634640</v>
      </c>
      <c r="U880" s="8">
        <f t="shared" si="96"/>
        <v>28960.371999999999</v>
      </c>
      <c r="V880" s="8">
        <f t="shared" si="97"/>
        <v>30941034.304627448</v>
      </c>
    </row>
    <row r="881" spans="1:22" x14ac:dyDescent="0.4">
      <c r="A881" s="30">
        <v>2016</v>
      </c>
      <c r="B881" s="30" t="s">
        <v>41</v>
      </c>
      <c r="D881" s="22" t="s">
        <v>79</v>
      </c>
      <c r="E881" s="1" t="s">
        <v>44</v>
      </c>
      <c r="F881" s="1" t="s">
        <v>72</v>
      </c>
      <c r="G881" s="28" t="s">
        <v>83</v>
      </c>
      <c r="H881" s="24">
        <v>52593</v>
      </c>
      <c r="I881" s="1">
        <v>106</v>
      </c>
      <c r="J881" s="17">
        <v>45</v>
      </c>
      <c r="K881" s="24">
        <f t="shared" si="91"/>
        <v>1168.7333333333333</v>
      </c>
      <c r="L881" s="18">
        <v>34.1</v>
      </c>
      <c r="M881" s="18">
        <v>4.92</v>
      </c>
      <c r="N881" s="18">
        <v>30.3</v>
      </c>
      <c r="O881" s="19">
        <v>0.52569999999999995</v>
      </c>
      <c r="Q881" s="21">
        <f t="shared" si="92"/>
        <v>614.40311333333329</v>
      </c>
      <c r="R881" s="7">
        <f t="shared" si="93"/>
        <v>1793421.3</v>
      </c>
      <c r="S881" s="8">
        <f t="shared" si="94"/>
        <v>258757.56</v>
      </c>
      <c r="T881" s="8">
        <f t="shared" si="95"/>
        <v>1593567.9000000001</v>
      </c>
      <c r="U881" s="8">
        <f t="shared" si="96"/>
        <v>27648.140099999997</v>
      </c>
      <c r="V881" s="8">
        <f t="shared" si="97"/>
        <v>32313302.939539999</v>
      </c>
    </row>
    <row r="882" spans="1:22" x14ac:dyDescent="0.4">
      <c r="A882" s="30">
        <v>2016</v>
      </c>
      <c r="B882" s="30" t="s">
        <v>19</v>
      </c>
      <c r="D882" s="22" t="s">
        <v>79</v>
      </c>
      <c r="E882" s="1" t="s">
        <v>44</v>
      </c>
      <c r="F882" s="1" t="s">
        <v>91</v>
      </c>
      <c r="G882" s="28" t="s">
        <v>69</v>
      </c>
      <c r="H882" s="24">
        <v>65377</v>
      </c>
      <c r="I882" s="1">
        <v>137</v>
      </c>
      <c r="J882" s="17">
        <v>290</v>
      </c>
      <c r="K882" s="24">
        <f t="shared" si="91"/>
        <v>225.43793103448274</v>
      </c>
      <c r="L882" s="18">
        <v>35.4</v>
      </c>
      <c r="M882" s="18">
        <v>4.25</v>
      </c>
      <c r="N882" s="18">
        <v>30.24</v>
      </c>
      <c r="O882" s="19">
        <v>0.53180000000000005</v>
      </c>
      <c r="Q882" s="21">
        <f t="shared" si="92"/>
        <v>119.88789172413794</v>
      </c>
      <c r="R882" s="7">
        <f t="shared" si="93"/>
        <v>2314345.7999999998</v>
      </c>
      <c r="S882" s="8">
        <f t="shared" si="94"/>
        <v>277852.25</v>
      </c>
      <c r="T882" s="8">
        <f t="shared" si="95"/>
        <v>1977000.48</v>
      </c>
      <c r="U882" s="8">
        <f t="shared" si="96"/>
        <v>34767.488600000004</v>
      </c>
      <c r="V882" s="8">
        <f t="shared" si="97"/>
        <v>7837910.6972489664</v>
      </c>
    </row>
    <row r="883" spans="1:22" x14ac:dyDescent="0.4">
      <c r="A883" s="30">
        <v>2016</v>
      </c>
      <c r="B883" s="30" t="s">
        <v>19</v>
      </c>
      <c r="D883" s="22" t="s">
        <v>79</v>
      </c>
      <c r="E883" s="1" t="s">
        <v>44</v>
      </c>
      <c r="F883" s="1" t="s">
        <v>91</v>
      </c>
      <c r="G883" s="28" t="s">
        <v>69</v>
      </c>
      <c r="H883" s="24">
        <v>36519</v>
      </c>
      <c r="I883" s="1">
        <v>78</v>
      </c>
      <c r="J883" s="17">
        <v>160</v>
      </c>
      <c r="K883" s="24">
        <f t="shared" si="91"/>
        <v>228.24375000000001</v>
      </c>
      <c r="L883" s="18">
        <v>36.380000000000003</v>
      </c>
      <c r="M883" s="18">
        <v>4.03</v>
      </c>
      <c r="N883" s="18">
        <v>30.54</v>
      </c>
      <c r="O883" s="19">
        <v>0.54969999999999997</v>
      </c>
      <c r="Q883" s="21">
        <f t="shared" si="92"/>
        <v>125.46558937499999</v>
      </c>
      <c r="R883" s="7">
        <f t="shared" si="93"/>
        <v>1328561.2200000002</v>
      </c>
      <c r="S883" s="8">
        <f t="shared" si="94"/>
        <v>147171.57</v>
      </c>
      <c r="T883" s="8">
        <f t="shared" si="95"/>
        <v>1115290.26</v>
      </c>
      <c r="U883" s="8">
        <f t="shared" si="96"/>
        <v>20074.494299999998</v>
      </c>
      <c r="V883" s="8">
        <f t="shared" si="97"/>
        <v>4581877.8583856244</v>
      </c>
    </row>
    <row r="884" spans="1:22" x14ac:dyDescent="0.4">
      <c r="A884" s="30">
        <v>2016</v>
      </c>
      <c r="B884" s="30" t="s">
        <v>19</v>
      </c>
      <c r="D884" s="22" t="s">
        <v>79</v>
      </c>
      <c r="E884" s="1" t="s">
        <v>44</v>
      </c>
      <c r="F884" s="1" t="s">
        <v>91</v>
      </c>
      <c r="G884" s="28" t="s">
        <v>69</v>
      </c>
      <c r="H884" s="24">
        <v>28041</v>
      </c>
      <c r="I884" s="1">
        <v>59</v>
      </c>
      <c r="J884" s="17">
        <v>70</v>
      </c>
      <c r="K884" s="24">
        <f t="shared" si="91"/>
        <v>400.58571428571429</v>
      </c>
      <c r="L884" s="18">
        <v>37.1</v>
      </c>
      <c r="M884" s="18">
        <v>4.24</v>
      </c>
      <c r="N884" s="18">
        <v>31.42</v>
      </c>
      <c r="O884" s="19">
        <v>0.5484</v>
      </c>
      <c r="Q884" s="21">
        <f t="shared" si="92"/>
        <v>219.68120571428571</v>
      </c>
      <c r="R884" s="7">
        <f t="shared" si="93"/>
        <v>1040321.1000000001</v>
      </c>
      <c r="S884" s="8">
        <f t="shared" si="94"/>
        <v>118893.84000000001</v>
      </c>
      <c r="T884" s="8">
        <f t="shared" si="95"/>
        <v>881048.22000000009</v>
      </c>
      <c r="U884" s="8">
        <f t="shared" si="96"/>
        <v>15377.6844</v>
      </c>
      <c r="V884" s="8">
        <f t="shared" si="97"/>
        <v>6160080.6894342853</v>
      </c>
    </row>
    <row r="885" spans="1:22" x14ac:dyDescent="0.4">
      <c r="A885" s="30">
        <v>2016</v>
      </c>
      <c r="B885" s="30" t="s">
        <v>19</v>
      </c>
      <c r="D885" s="22" t="s">
        <v>79</v>
      </c>
      <c r="E885" s="1" t="s">
        <v>44</v>
      </c>
      <c r="F885" s="1" t="s">
        <v>103</v>
      </c>
      <c r="G885" s="28" t="s">
        <v>69</v>
      </c>
      <c r="H885" s="24">
        <v>16977</v>
      </c>
      <c r="I885" s="1">
        <v>33</v>
      </c>
      <c r="J885" s="17">
        <v>39</v>
      </c>
      <c r="K885" s="24">
        <f t="shared" si="91"/>
        <v>435.30769230769232</v>
      </c>
      <c r="L885" s="18">
        <v>36</v>
      </c>
      <c r="M885" s="18">
        <v>4.4000000000000004</v>
      </c>
      <c r="N885" s="18">
        <v>29.7</v>
      </c>
      <c r="O885" s="19">
        <v>0.52790000000000004</v>
      </c>
      <c r="Q885" s="21">
        <f t="shared" si="92"/>
        <v>229.79893076923079</v>
      </c>
      <c r="R885" s="7">
        <f t="shared" si="93"/>
        <v>611172</v>
      </c>
      <c r="S885" s="8">
        <f t="shared" si="94"/>
        <v>74698.8</v>
      </c>
      <c r="T885" s="8">
        <f t="shared" si="95"/>
        <v>504216.89999999997</v>
      </c>
      <c r="U885" s="8">
        <f t="shared" si="96"/>
        <v>8962.158300000001</v>
      </c>
      <c r="V885" s="8">
        <f t="shared" si="97"/>
        <v>3901296.4476692313</v>
      </c>
    </row>
    <row r="886" spans="1:22" x14ac:dyDescent="0.4">
      <c r="A886" s="30">
        <v>2016</v>
      </c>
      <c r="B886" s="30" t="s">
        <v>19</v>
      </c>
      <c r="D886" s="22" t="s">
        <v>79</v>
      </c>
      <c r="E886" s="1" t="s">
        <v>44</v>
      </c>
      <c r="F886" s="1" t="s">
        <v>24</v>
      </c>
      <c r="G886" s="28" t="s">
        <v>82</v>
      </c>
      <c r="H886" s="24">
        <v>93298</v>
      </c>
      <c r="I886" s="1">
        <v>186</v>
      </c>
      <c r="J886" s="17">
        <v>106</v>
      </c>
      <c r="K886" s="24">
        <f t="shared" si="91"/>
        <v>880.16981132075466</v>
      </c>
      <c r="L886" s="18">
        <v>35</v>
      </c>
      <c r="M886" s="18">
        <v>4.2</v>
      </c>
      <c r="N886" s="18">
        <v>27.8</v>
      </c>
      <c r="O886" s="19">
        <v>0.5534</v>
      </c>
      <c r="Q886" s="21">
        <f t="shared" si="92"/>
        <v>487.08597358490567</v>
      </c>
      <c r="R886" s="7">
        <f t="shared" si="93"/>
        <v>3265430</v>
      </c>
      <c r="S886" s="8">
        <f t="shared" si="94"/>
        <v>391851.60000000003</v>
      </c>
      <c r="T886" s="8">
        <f t="shared" si="95"/>
        <v>2593684.4</v>
      </c>
      <c r="U886" s="8">
        <f t="shared" si="96"/>
        <v>51631.1132</v>
      </c>
      <c r="V886" s="8">
        <f t="shared" si="97"/>
        <v>45444147.163524531</v>
      </c>
    </row>
    <row r="887" spans="1:22" x14ac:dyDescent="0.4">
      <c r="A887" s="30">
        <v>2016</v>
      </c>
      <c r="B887" s="30" t="s">
        <v>49</v>
      </c>
      <c r="C887" s="23">
        <v>1.5</v>
      </c>
      <c r="D887" s="22" t="s">
        <v>79</v>
      </c>
      <c r="E887" s="1" t="s">
        <v>44</v>
      </c>
      <c r="F887" s="1" t="s">
        <v>24</v>
      </c>
      <c r="G887" s="28" t="s">
        <v>74</v>
      </c>
      <c r="H887" s="24">
        <v>168445</v>
      </c>
      <c r="I887" s="1">
        <v>337</v>
      </c>
      <c r="J887" s="17">
        <v>80</v>
      </c>
      <c r="K887" s="24">
        <f t="shared" si="91"/>
        <v>2105.5625</v>
      </c>
      <c r="L887" s="18">
        <v>36.1</v>
      </c>
      <c r="M887" s="18">
        <v>3.35</v>
      </c>
      <c r="N887" s="18">
        <v>28.2</v>
      </c>
      <c r="O887" s="19">
        <v>0.52959999999999996</v>
      </c>
      <c r="Q887" s="21">
        <f t="shared" si="92"/>
        <v>1115.1059</v>
      </c>
      <c r="R887" s="7">
        <f t="shared" si="93"/>
        <v>6080864.5</v>
      </c>
      <c r="S887" s="8">
        <f t="shared" si="94"/>
        <v>564290.75</v>
      </c>
      <c r="T887" s="8">
        <f t="shared" si="95"/>
        <v>4750149</v>
      </c>
      <c r="U887" s="8">
        <f t="shared" si="96"/>
        <v>89208.471999999994</v>
      </c>
      <c r="V887" s="8">
        <f t="shared" si="97"/>
        <v>187834013.32550001</v>
      </c>
    </row>
    <row r="888" spans="1:22" x14ac:dyDescent="0.4">
      <c r="A888" s="30">
        <v>2016</v>
      </c>
      <c r="B888" s="30" t="s">
        <v>19</v>
      </c>
      <c r="D888" s="22" t="s">
        <v>79</v>
      </c>
      <c r="E888" s="1" t="s">
        <v>44</v>
      </c>
      <c r="F888" s="1" t="s">
        <v>24</v>
      </c>
      <c r="G888" s="28" t="s">
        <v>82</v>
      </c>
      <c r="H888" s="24">
        <v>30393</v>
      </c>
      <c r="I888" s="1">
        <v>62</v>
      </c>
      <c r="J888" s="17">
        <v>38</v>
      </c>
      <c r="K888" s="24">
        <f t="shared" si="91"/>
        <v>799.81578947368416</v>
      </c>
      <c r="L888" s="18">
        <v>34.799999999999997</v>
      </c>
      <c r="M888" s="18">
        <v>4.8600000000000003</v>
      </c>
      <c r="N888" s="18">
        <v>29.8</v>
      </c>
      <c r="O888" s="19">
        <v>0.54830000000000001</v>
      </c>
      <c r="Q888" s="21">
        <f t="shared" si="92"/>
        <v>438.53899736842101</v>
      </c>
      <c r="R888" s="7">
        <f t="shared" si="93"/>
        <v>1057676.3999999999</v>
      </c>
      <c r="S888" s="8">
        <f t="shared" si="94"/>
        <v>147709.98000000001</v>
      </c>
      <c r="T888" s="8">
        <f t="shared" si="95"/>
        <v>905711.4</v>
      </c>
      <c r="U888" s="8">
        <f t="shared" si="96"/>
        <v>16664.481899999999</v>
      </c>
      <c r="V888" s="8">
        <f t="shared" si="97"/>
        <v>13328515.747018419</v>
      </c>
    </row>
    <row r="889" spans="1:22" x14ac:dyDescent="0.4">
      <c r="A889" s="30">
        <v>2016</v>
      </c>
      <c r="B889" s="30" t="s">
        <v>41</v>
      </c>
      <c r="C889" s="23">
        <v>4</v>
      </c>
      <c r="D889" s="22" t="s">
        <v>79</v>
      </c>
      <c r="E889" s="1" t="s">
        <v>44</v>
      </c>
      <c r="F889" s="1" t="s">
        <v>112</v>
      </c>
      <c r="G889" s="28" t="s">
        <v>74</v>
      </c>
      <c r="H889" s="24">
        <v>111748</v>
      </c>
      <c r="I889" s="1">
        <v>229</v>
      </c>
      <c r="J889" s="17">
        <v>59</v>
      </c>
      <c r="K889" s="24">
        <f t="shared" si="91"/>
        <v>1894.0338983050847</v>
      </c>
      <c r="L889" s="18">
        <v>35.6</v>
      </c>
      <c r="M889" s="18">
        <v>3.25</v>
      </c>
      <c r="N889" s="18">
        <v>27.6</v>
      </c>
      <c r="O889" s="19">
        <v>0.52810000000000001</v>
      </c>
      <c r="Q889" s="21">
        <f t="shared" si="92"/>
        <v>1000.2393016949153</v>
      </c>
      <c r="R889" s="7">
        <f t="shared" si="93"/>
        <v>3978228.8000000003</v>
      </c>
      <c r="S889" s="8">
        <f t="shared" si="94"/>
        <v>363181</v>
      </c>
      <c r="T889" s="8">
        <f t="shared" si="95"/>
        <v>3084244.8000000003</v>
      </c>
      <c r="U889" s="8">
        <f t="shared" si="96"/>
        <v>59014.118800000004</v>
      </c>
      <c r="V889" s="8">
        <f t="shared" si="97"/>
        <v>111774741.4858034</v>
      </c>
    </row>
    <row r="890" spans="1:22" x14ac:dyDescent="0.4">
      <c r="A890" s="30">
        <v>2016</v>
      </c>
      <c r="B890" s="30" t="s">
        <v>41</v>
      </c>
      <c r="C890" s="23">
        <v>3</v>
      </c>
      <c r="D890" s="22" t="s">
        <v>79</v>
      </c>
      <c r="E890" s="1" t="s">
        <v>44</v>
      </c>
      <c r="F890" s="1" t="s">
        <v>121</v>
      </c>
      <c r="G890" s="28" t="s">
        <v>74</v>
      </c>
      <c r="H890" s="24">
        <v>104648</v>
      </c>
      <c r="I890" s="1">
        <v>214</v>
      </c>
      <c r="J890" s="17">
        <v>62</v>
      </c>
      <c r="K890" s="24">
        <f t="shared" si="91"/>
        <v>1687.8709677419354</v>
      </c>
      <c r="L890" s="18">
        <v>36</v>
      </c>
      <c r="M890" s="18">
        <v>4.22</v>
      </c>
      <c r="N890" s="18">
        <v>28.3</v>
      </c>
      <c r="O890" s="19">
        <v>0.56659999999999999</v>
      </c>
      <c r="Q890" s="21">
        <f t="shared" si="92"/>
        <v>956.34769032258066</v>
      </c>
      <c r="R890" s="7">
        <f t="shared" si="93"/>
        <v>3767328</v>
      </c>
      <c r="S890" s="8">
        <f t="shared" si="94"/>
        <v>441614.56</v>
      </c>
      <c r="T890" s="8">
        <f t="shared" si="95"/>
        <v>2961538.4</v>
      </c>
      <c r="U890" s="8">
        <f t="shared" si="96"/>
        <v>59293.556799999998</v>
      </c>
      <c r="V890" s="8">
        <f t="shared" si="97"/>
        <v>100079873.09687743</v>
      </c>
    </row>
    <row r="891" spans="1:22" x14ac:dyDescent="0.4">
      <c r="A891" s="30">
        <v>2016</v>
      </c>
      <c r="B891" s="30" t="s">
        <v>19</v>
      </c>
      <c r="D891" s="22" t="s">
        <v>79</v>
      </c>
      <c r="E891" s="1" t="s">
        <v>44</v>
      </c>
      <c r="F891" s="1" t="s">
        <v>117</v>
      </c>
      <c r="G891" s="28" t="s">
        <v>83</v>
      </c>
      <c r="H891" s="24">
        <v>94429</v>
      </c>
      <c r="I891" s="1">
        <v>194</v>
      </c>
      <c r="J891" s="17">
        <v>107</v>
      </c>
      <c r="K891" s="24">
        <f t="shared" si="91"/>
        <v>882.51401869158883</v>
      </c>
      <c r="L891" s="18">
        <v>35.9</v>
      </c>
      <c r="M891" s="18">
        <v>4.07</v>
      </c>
      <c r="N891" s="18">
        <v>30</v>
      </c>
      <c r="O891" s="19">
        <v>0.53090000000000004</v>
      </c>
      <c r="Q891" s="21">
        <f t="shared" si="92"/>
        <v>468.52669252336455</v>
      </c>
      <c r="R891" s="7">
        <f t="shared" si="93"/>
        <v>3390001.1</v>
      </c>
      <c r="S891" s="8">
        <f t="shared" si="94"/>
        <v>384326.03</v>
      </c>
      <c r="T891" s="8">
        <f t="shared" si="95"/>
        <v>2832870</v>
      </c>
      <c r="U891" s="8">
        <f t="shared" si="96"/>
        <v>50132.356100000005</v>
      </c>
      <c r="V891" s="8">
        <f t="shared" si="97"/>
        <v>44242507.048288792</v>
      </c>
    </row>
    <row r="892" spans="1:22" x14ac:dyDescent="0.4">
      <c r="A892" s="30">
        <v>2016</v>
      </c>
      <c r="B892" s="30" t="s">
        <v>19</v>
      </c>
      <c r="D892" s="22" t="s">
        <v>79</v>
      </c>
      <c r="E892" s="1" t="s">
        <v>44</v>
      </c>
      <c r="F892" s="1" t="s">
        <v>103</v>
      </c>
      <c r="G892" s="28" t="s">
        <v>69</v>
      </c>
      <c r="H892" s="24">
        <v>56956</v>
      </c>
      <c r="I892" s="1">
        <v>113</v>
      </c>
      <c r="J892" s="17">
        <v>97</v>
      </c>
      <c r="K892" s="24">
        <f t="shared" si="91"/>
        <v>587.17525773195871</v>
      </c>
      <c r="L892" s="18">
        <v>37</v>
      </c>
      <c r="M892" s="18">
        <v>4.33</v>
      </c>
      <c r="N892" s="18">
        <v>29.7</v>
      </c>
      <c r="O892" s="19">
        <v>0.54549999999999998</v>
      </c>
      <c r="Q892" s="21">
        <f t="shared" si="92"/>
        <v>320.30410309278352</v>
      </c>
      <c r="R892" s="7">
        <f t="shared" si="93"/>
        <v>2107372</v>
      </c>
      <c r="S892" s="8">
        <f t="shared" si="94"/>
        <v>246619.48</v>
      </c>
      <c r="T892" s="8">
        <f t="shared" si="95"/>
        <v>1691593.2</v>
      </c>
      <c r="U892" s="8">
        <f t="shared" si="96"/>
        <v>31069.498</v>
      </c>
      <c r="V892" s="8">
        <f t="shared" si="97"/>
        <v>18243240.495752577</v>
      </c>
    </row>
    <row r="893" spans="1:22" x14ac:dyDescent="0.4">
      <c r="A893" s="30">
        <v>2016</v>
      </c>
      <c r="B893" s="30" t="s">
        <v>19</v>
      </c>
      <c r="D893" s="22" t="s">
        <v>79</v>
      </c>
      <c r="E893" s="1" t="s">
        <v>44</v>
      </c>
      <c r="F893" s="1" t="s">
        <v>103</v>
      </c>
      <c r="G893" s="28" t="s">
        <v>69</v>
      </c>
      <c r="H893" s="24">
        <v>13571</v>
      </c>
      <c r="I893" s="1">
        <v>27</v>
      </c>
      <c r="J893" s="17">
        <v>23</v>
      </c>
      <c r="K893" s="24">
        <f t="shared" si="91"/>
        <v>590.04347826086962</v>
      </c>
      <c r="L893" s="18">
        <v>37</v>
      </c>
      <c r="M893" s="18">
        <v>4.4000000000000004</v>
      </c>
      <c r="N893" s="18">
        <v>29</v>
      </c>
      <c r="O893" s="19">
        <v>0.54249999999999998</v>
      </c>
      <c r="Q893" s="21">
        <f t="shared" si="92"/>
        <v>320.09858695652173</v>
      </c>
      <c r="R893" s="7">
        <f t="shared" si="93"/>
        <v>502127</v>
      </c>
      <c r="S893" s="8">
        <f t="shared" si="94"/>
        <v>59712.4</v>
      </c>
      <c r="T893" s="8">
        <f t="shared" si="95"/>
        <v>393559</v>
      </c>
      <c r="U893" s="8">
        <f t="shared" si="96"/>
        <v>7362.2674999999999</v>
      </c>
      <c r="V893" s="8">
        <f t="shared" si="97"/>
        <v>4344057.9235869562</v>
      </c>
    </row>
    <row r="894" spans="1:22" x14ac:dyDescent="0.4">
      <c r="A894" s="30">
        <v>2016</v>
      </c>
      <c r="B894" s="30" t="s">
        <v>19</v>
      </c>
      <c r="D894" s="22" t="s">
        <v>79</v>
      </c>
      <c r="E894" s="1" t="s">
        <v>44</v>
      </c>
      <c r="F894" s="1" t="s">
        <v>34</v>
      </c>
      <c r="G894" s="28" t="s">
        <v>60</v>
      </c>
      <c r="H894" s="24">
        <v>199534</v>
      </c>
      <c r="I894" s="1">
        <v>399</v>
      </c>
      <c r="J894" s="17">
        <v>949</v>
      </c>
      <c r="K894" s="24">
        <f t="shared" si="91"/>
        <v>210.25711275026345</v>
      </c>
      <c r="L894" s="18">
        <v>36.200000000000003</v>
      </c>
      <c r="M894" s="18">
        <v>5.15</v>
      </c>
      <c r="N894" s="18">
        <v>32.700000000000003</v>
      </c>
      <c r="O894" s="19">
        <v>0.53739999999999999</v>
      </c>
      <c r="Q894" s="21">
        <f t="shared" si="92"/>
        <v>112.99217239199156</v>
      </c>
      <c r="R894" s="7">
        <f t="shared" si="93"/>
        <v>7223130.8000000007</v>
      </c>
      <c r="S894" s="8">
        <f t="shared" si="94"/>
        <v>1027600.1000000001</v>
      </c>
      <c r="T894" s="8">
        <f t="shared" si="95"/>
        <v>6524761.8000000007</v>
      </c>
      <c r="U894" s="8">
        <f t="shared" si="96"/>
        <v>107229.5716</v>
      </c>
      <c r="V894" s="8">
        <f t="shared" si="97"/>
        <v>22545780.126063645</v>
      </c>
    </row>
    <row r="895" spans="1:22" x14ac:dyDescent="0.4">
      <c r="A895" s="30">
        <v>2016</v>
      </c>
      <c r="B895" s="30" t="s">
        <v>19</v>
      </c>
      <c r="D895" s="22" t="s">
        <v>79</v>
      </c>
      <c r="E895" s="1" t="s">
        <v>44</v>
      </c>
      <c r="F895" s="1" t="s">
        <v>34</v>
      </c>
      <c r="G895" s="28" t="s">
        <v>60</v>
      </c>
      <c r="H895" s="24">
        <v>297018</v>
      </c>
      <c r="I895" s="1">
        <v>604</v>
      </c>
      <c r="J895" s="17">
        <v>810</v>
      </c>
      <c r="K895" s="24">
        <f t="shared" si="91"/>
        <v>366.68888888888887</v>
      </c>
      <c r="L895" s="18">
        <v>35.700000000000003</v>
      </c>
      <c r="M895" s="18">
        <v>4.9000000000000004</v>
      </c>
      <c r="N895" s="18">
        <v>31</v>
      </c>
      <c r="O895" s="19">
        <v>0.51549999999999996</v>
      </c>
      <c r="Q895" s="21">
        <f t="shared" si="92"/>
        <v>189.02812222222221</v>
      </c>
      <c r="R895" s="7">
        <f t="shared" si="93"/>
        <v>10603542.600000001</v>
      </c>
      <c r="S895" s="8">
        <f t="shared" si="94"/>
        <v>1455388.2000000002</v>
      </c>
      <c r="T895" s="8">
        <f t="shared" si="95"/>
        <v>9207558</v>
      </c>
      <c r="U895" s="8">
        <f t="shared" si="96"/>
        <v>153112.77899999998</v>
      </c>
      <c r="V895" s="8">
        <f t="shared" si="97"/>
        <v>56144754.806199998</v>
      </c>
    </row>
    <row r="896" spans="1:22" x14ac:dyDescent="0.4">
      <c r="A896" s="30">
        <v>2016</v>
      </c>
      <c r="B896" s="30" t="s">
        <v>19</v>
      </c>
      <c r="D896" s="22" t="s">
        <v>79</v>
      </c>
      <c r="E896" s="1" t="s">
        <v>44</v>
      </c>
      <c r="F896" s="1" t="s">
        <v>18</v>
      </c>
      <c r="G896" s="28" t="s">
        <v>83</v>
      </c>
      <c r="H896" s="24">
        <v>54515</v>
      </c>
      <c r="I896" s="1">
        <v>114</v>
      </c>
      <c r="J896" s="17">
        <v>170</v>
      </c>
      <c r="K896" s="24">
        <f t="shared" si="91"/>
        <v>320.6764705882353</v>
      </c>
      <c r="L896" s="18">
        <v>34.19</v>
      </c>
      <c r="M896" s="18">
        <v>5.21</v>
      </c>
      <c r="N896" s="18">
        <v>31.21</v>
      </c>
      <c r="O896" s="19">
        <v>0.50419999999999998</v>
      </c>
      <c r="Q896" s="21">
        <f t="shared" si="92"/>
        <v>161.68507647058823</v>
      </c>
      <c r="R896" s="7">
        <f t="shared" si="93"/>
        <v>1863867.8499999999</v>
      </c>
      <c r="S896" s="8">
        <f t="shared" si="94"/>
        <v>284023.15000000002</v>
      </c>
      <c r="T896" s="8">
        <f t="shared" si="95"/>
        <v>1701413.1500000001</v>
      </c>
      <c r="U896" s="8">
        <f t="shared" si="96"/>
        <v>27486.463</v>
      </c>
      <c r="V896" s="8">
        <f t="shared" si="97"/>
        <v>8814261.9437941164</v>
      </c>
    </row>
    <row r="897" spans="1:22" x14ac:dyDescent="0.4">
      <c r="A897" s="30">
        <v>2016</v>
      </c>
      <c r="B897" s="30" t="s">
        <v>19</v>
      </c>
      <c r="D897" s="22" t="s">
        <v>79</v>
      </c>
      <c r="E897" s="1" t="s">
        <v>44</v>
      </c>
      <c r="F897" s="1" t="s">
        <v>18</v>
      </c>
      <c r="G897" s="28" t="s">
        <v>83</v>
      </c>
      <c r="H897" s="24">
        <v>76971</v>
      </c>
      <c r="I897" s="1">
        <v>158</v>
      </c>
      <c r="J897" s="17">
        <v>170</v>
      </c>
      <c r="K897" s="24">
        <f t="shared" si="91"/>
        <v>452.7705882352941</v>
      </c>
      <c r="L897" s="18">
        <v>36.15</v>
      </c>
      <c r="M897" s="18">
        <v>5.08</v>
      </c>
      <c r="N897" s="18">
        <v>33.14</v>
      </c>
      <c r="O897" s="19">
        <v>0.5202</v>
      </c>
      <c r="Q897" s="21">
        <f t="shared" si="92"/>
        <v>235.53126</v>
      </c>
      <c r="R897" s="7">
        <f t="shared" si="93"/>
        <v>2782501.65</v>
      </c>
      <c r="S897" s="8">
        <f t="shared" si="94"/>
        <v>391012.68</v>
      </c>
      <c r="T897" s="8">
        <f t="shared" si="95"/>
        <v>2550818.94</v>
      </c>
      <c r="U897" s="8">
        <f t="shared" si="96"/>
        <v>40040.314200000001</v>
      </c>
      <c r="V897" s="8">
        <f t="shared" si="97"/>
        <v>18129076.613460001</v>
      </c>
    </row>
    <row r="898" spans="1:22" x14ac:dyDescent="0.4">
      <c r="A898" s="30">
        <v>2016</v>
      </c>
      <c r="B898" s="30" t="s">
        <v>19</v>
      </c>
      <c r="D898" s="22" t="s">
        <v>79</v>
      </c>
      <c r="E898" s="1" t="s">
        <v>44</v>
      </c>
      <c r="F898" s="1" t="s">
        <v>18</v>
      </c>
      <c r="G898" s="28" t="s">
        <v>83</v>
      </c>
      <c r="H898" s="24">
        <v>40625</v>
      </c>
      <c r="I898" s="1">
        <v>85</v>
      </c>
      <c r="J898" s="17">
        <v>170</v>
      </c>
      <c r="K898" s="24">
        <f t="shared" si="91"/>
        <v>238.97058823529412</v>
      </c>
      <c r="L898" s="18">
        <v>34.299999999999997</v>
      </c>
      <c r="M898" s="18">
        <v>5.05</v>
      </c>
      <c r="N898" s="18">
        <v>32.06</v>
      </c>
      <c r="O898" s="19">
        <v>0.51439999999999997</v>
      </c>
      <c r="Q898" s="21">
        <f t="shared" si="92"/>
        <v>122.92647058823529</v>
      </c>
      <c r="R898" s="7">
        <f t="shared" si="93"/>
        <v>1393437.5</v>
      </c>
      <c r="S898" s="8">
        <f t="shared" si="94"/>
        <v>205156.25</v>
      </c>
      <c r="T898" s="8">
        <f t="shared" si="95"/>
        <v>1302437.5</v>
      </c>
      <c r="U898" s="8">
        <f t="shared" si="96"/>
        <v>20897.5</v>
      </c>
      <c r="V898" s="8">
        <f t="shared" si="97"/>
        <v>4993887.8676470583</v>
      </c>
    </row>
    <row r="899" spans="1:22" x14ac:dyDescent="0.4">
      <c r="A899" s="30">
        <v>2016</v>
      </c>
      <c r="B899" s="30" t="s">
        <v>19</v>
      </c>
      <c r="D899" s="22" t="s">
        <v>79</v>
      </c>
      <c r="E899" s="1" t="s">
        <v>44</v>
      </c>
      <c r="F899" s="1" t="s">
        <v>18</v>
      </c>
      <c r="G899" s="28" t="s">
        <v>83</v>
      </c>
      <c r="H899" s="24">
        <v>143406</v>
      </c>
      <c r="I899" s="1">
        <v>290</v>
      </c>
      <c r="J899" s="17">
        <v>380</v>
      </c>
      <c r="K899" s="24">
        <f t="shared" ref="K899:K911" si="98">IF(J899="",0,H899/J899)</f>
        <v>377.38421052631577</v>
      </c>
      <c r="L899" s="18">
        <v>35.86</v>
      </c>
      <c r="M899" s="18">
        <v>4.8499999999999996</v>
      </c>
      <c r="N899" s="18">
        <v>31.59</v>
      </c>
      <c r="O899" s="19">
        <v>0.54349999999999998</v>
      </c>
      <c r="Q899" s="21">
        <f t="shared" ref="Q899:Q911" si="99">IF(J899="",0,O899*H899/J899)</f>
        <v>205.10831842105262</v>
      </c>
      <c r="R899" s="7">
        <f t="shared" ref="R899:R911" si="100">$H899*L899</f>
        <v>5142539.16</v>
      </c>
      <c r="S899" s="8">
        <f t="shared" ref="S899:S911" si="101">$H899*M899</f>
        <v>695519.1</v>
      </c>
      <c r="T899" s="8">
        <f t="shared" ref="T899:T911" si="102">$H899*N899</f>
        <v>4530195.54</v>
      </c>
      <c r="U899" s="8">
        <f t="shared" ref="U899:U911" si="103">$H899*O899</f>
        <v>77941.160999999993</v>
      </c>
      <c r="V899" s="8">
        <f t="shared" ref="V899:V911" si="104">$H899*Q899</f>
        <v>29413763.51148947</v>
      </c>
    </row>
    <row r="900" spans="1:22" x14ac:dyDescent="0.4">
      <c r="A900" s="30">
        <v>2016</v>
      </c>
      <c r="B900" s="30" t="s">
        <v>19</v>
      </c>
      <c r="D900" s="22" t="s">
        <v>79</v>
      </c>
      <c r="E900" s="1" t="s">
        <v>44</v>
      </c>
      <c r="F900" s="1" t="s">
        <v>18</v>
      </c>
      <c r="G900" s="28" t="s">
        <v>75</v>
      </c>
      <c r="H900" s="24">
        <v>20602</v>
      </c>
      <c r="I900" s="1">
        <v>41</v>
      </c>
      <c r="J900" s="17">
        <v>60</v>
      </c>
      <c r="K900" s="24">
        <f t="shared" si="98"/>
        <v>343.36666666666667</v>
      </c>
      <c r="L900" s="18">
        <v>35.22</v>
      </c>
      <c r="M900" s="18">
        <v>5.34</v>
      </c>
      <c r="N900" s="18">
        <v>31.32</v>
      </c>
      <c r="O900" s="19">
        <v>0.51396900000000001</v>
      </c>
      <c r="Q900" s="21">
        <f t="shared" si="99"/>
        <v>176.4798223</v>
      </c>
      <c r="R900" s="7">
        <f t="shared" si="100"/>
        <v>725602.44</v>
      </c>
      <c r="S900" s="8">
        <f t="shared" si="101"/>
        <v>110014.68</v>
      </c>
      <c r="T900" s="8">
        <f t="shared" si="102"/>
        <v>645254.64</v>
      </c>
      <c r="U900" s="8">
        <f t="shared" si="103"/>
        <v>10588.789338</v>
      </c>
      <c r="V900" s="8">
        <f t="shared" si="104"/>
        <v>3635837.2990246001</v>
      </c>
    </row>
    <row r="901" spans="1:22" x14ac:dyDescent="0.4">
      <c r="A901" s="30">
        <v>2016</v>
      </c>
      <c r="B901" s="30" t="s">
        <v>19</v>
      </c>
      <c r="D901" s="22" t="s">
        <v>79</v>
      </c>
      <c r="E901" s="1" t="s">
        <v>44</v>
      </c>
      <c r="F901" s="1" t="s">
        <v>18</v>
      </c>
      <c r="G901" s="28" t="s">
        <v>83</v>
      </c>
      <c r="H901" s="24">
        <v>44966</v>
      </c>
      <c r="I901" s="1">
        <v>91</v>
      </c>
      <c r="J901" s="17">
        <v>79</v>
      </c>
      <c r="K901" s="24">
        <f t="shared" si="98"/>
        <v>569.18987341772151</v>
      </c>
      <c r="L901" s="18">
        <v>36.24</v>
      </c>
      <c r="M901" s="18">
        <v>4.5</v>
      </c>
      <c r="N901" s="18">
        <v>31.49</v>
      </c>
      <c r="O901" s="19">
        <v>0.56714900000000001</v>
      </c>
      <c r="Q901" s="21">
        <f t="shared" si="99"/>
        <v>322.81546751898736</v>
      </c>
      <c r="R901" s="7">
        <f t="shared" si="100"/>
        <v>1629567.84</v>
      </c>
      <c r="S901" s="8">
        <f t="shared" si="101"/>
        <v>202347</v>
      </c>
      <c r="T901" s="8">
        <f t="shared" si="102"/>
        <v>1415979.3399999999</v>
      </c>
      <c r="U901" s="8">
        <f t="shared" si="103"/>
        <v>25502.421934000002</v>
      </c>
      <c r="V901" s="8">
        <f t="shared" si="104"/>
        <v>14515720.312458785</v>
      </c>
    </row>
    <row r="902" spans="1:22" x14ac:dyDescent="0.4">
      <c r="A902" s="30">
        <v>2016</v>
      </c>
      <c r="B902" s="30" t="s">
        <v>19</v>
      </c>
      <c r="D902" s="22" t="s">
        <v>79</v>
      </c>
      <c r="E902" s="1" t="s">
        <v>44</v>
      </c>
      <c r="F902" s="1" t="s">
        <v>18</v>
      </c>
      <c r="G902" s="28" t="s">
        <v>83</v>
      </c>
      <c r="H902" s="24">
        <v>23092</v>
      </c>
      <c r="I902" s="1">
        <v>46</v>
      </c>
      <c r="J902" s="17">
        <v>41</v>
      </c>
      <c r="K902" s="24">
        <f t="shared" si="98"/>
        <v>563.21951219512198</v>
      </c>
      <c r="L902" s="18">
        <v>35.96</v>
      </c>
      <c r="M902" s="18">
        <v>5.13</v>
      </c>
      <c r="N902" s="18">
        <v>31.26</v>
      </c>
      <c r="O902" s="19">
        <v>0.53949100000000005</v>
      </c>
      <c r="Q902" s="21">
        <f t="shared" si="99"/>
        <v>303.85185785365854</v>
      </c>
      <c r="R902" s="7">
        <f t="shared" si="100"/>
        <v>830388.32000000007</v>
      </c>
      <c r="S902" s="8">
        <f t="shared" si="101"/>
        <v>118461.95999999999</v>
      </c>
      <c r="T902" s="8">
        <f t="shared" si="102"/>
        <v>721855.92</v>
      </c>
      <c r="U902" s="8">
        <f t="shared" si="103"/>
        <v>12457.926172000001</v>
      </c>
      <c r="V902" s="8">
        <f t="shared" si="104"/>
        <v>7016547.101556683</v>
      </c>
    </row>
    <row r="903" spans="1:22" x14ac:dyDescent="0.4">
      <c r="A903" s="30">
        <v>2016</v>
      </c>
      <c r="B903" s="30" t="s">
        <v>19</v>
      </c>
      <c r="D903" s="22" t="s">
        <v>79</v>
      </c>
      <c r="E903" s="1" t="s">
        <v>44</v>
      </c>
      <c r="F903" s="1" t="s">
        <v>18</v>
      </c>
      <c r="G903" s="28" t="s">
        <v>83</v>
      </c>
      <c r="H903" s="24">
        <v>19707</v>
      </c>
      <c r="I903" s="1">
        <v>41</v>
      </c>
      <c r="J903" s="17">
        <v>40</v>
      </c>
      <c r="K903" s="24">
        <f t="shared" si="98"/>
        <v>492.67500000000001</v>
      </c>
      <c r="L903" s="18">
        <v>37.89</v>
      </c>
      <c r="M903" s="18">
        <v>4.1100000000000003</v>
      </c>
      <c r="N903" s="18">
        <v>31.44</v>
      </c>
      <c r="O903" s="19">
        <v>0.57030000000000003</v>
      </c>
      <c r="Q903" s="21">
        <f t="shared" si="99"/>
        <v>280.97255250000001</v>
      </c>
      <c r="R903" s="7">
        <f t="shared" si="100"/>
        <v>746698.23</v>
      </c>
      <c r="S903" s="8">
        <f t="shared" si="101"/>
        <v>80995.77</v>
      </c>
      <c r="T903" s="8">
        <f t="shared" si="102"/>
        <v>619588.08000000007</v>
      </c>
      <c r="U903" s="8">
        <f t="shared" si="103"/>
        <v>11238.902100000001</v>
      </c>
      <c r="V903" s="8">
        <f t="shared" si="104"/>
        <v>5537126.0921175005</v>
      </c>
    </row>
    <row r="904" spans="1:22" x14ac:dyDescent="0.4">
      <c r="A904" s="30">
        <v>2016</v>
      </c>
      <c r="B904" s="30" t="s">
        <v>19</v>
      </c>
      <c r="D904" s="22" t="s">
        <v>79</v>
      </c>
      <c r="E904" s="1" t="s">
        <v>44</v>
      </c>
      <c r="F904" s="1" t="s">
        <v>18</v>
      </c>
      <c r="G904" s="28" t="s">
        <v>83</v>
      </c>
      <c r="H904" s="24">
        <v>9583</v>
      </c>
      <c r="I904" s="1">
        <v>20</v>
      </c>
      <c r="J904" s="17">
        <v>20</v>
      </c>
      <c r="K904" s="24">
        <f t="shared" si="98"/>
        <v>479.15</v>
      </c>
      <c r="L904" s="18">
        <v>36.9</v>
      </c>
      <c r="M904" s="18">
        <v>4.21</v>
      </c>
      <c r="N904" s="18">
        <v>31.31</v>
      </c>
      <c r="O904" s="19">
        <v>0.56797299999999995</v>
      </c>
      <c r="Q904" s="21">
        <f t="shared" si="99"/>
        <v>272.14426294999998</v>
      </c>
      <c r="R904" s="7">
        <f t="shared" si="100"/>
        <v>353612.7</v>
      </c>
      <c r="S904" s="8">
        <f t="shared" si="101"/>
        <v>40344.43</v>
      </c>
      <c r="T904" s="8">
        <f t="shared" si="102"/>
        <v>300043.73</v>
      </c>
      <c r="U904" s="8">
        <f t="shared" si="103"/>
        <v>5442.8852589999997</v>
      </c>
      <c r="V904" s="8">
        <f t="shared" si="104"/>
        <v>2607958.4718498499</v>
      </c>
    </row>
    <row r="905" spans="1:22" x14ac:dyDescent="0.4">
      <c r="A905" s="30">
        <v>2016</v>
      </c>
      <c r="B905" s="30" t="s">
        <v>49</v>
      </c>
      <c r="D905" s="22" t="s">
        <v>78</v>
      </c>
      <c r="E905" s="1" t="s">
        <v>44</v>
      </c>
      <c r="F905" s="1" t="s">
        <v>18</v>
      </c>
      <c r="G905" s="28" t="s">
        <v>74</v>
      </c>
      <c r="H905" s="24">
        <v>114172</v>
      </c>
      <c r="I905" s="1">
        <v>232</v>
      </c>
      <c r="J905" s="17">
        <v>120</v>
      </c>
      <c r="K905" s="24">
        <f t="shared" si="98"/>
        <v>951.43333333333328</v>
      </c>
      <c r="L905" s="18">
        <v>36.72</v>
      </c>
      <c r="M905" s="18">
        <v>3.88</v>
      </c>
      <c r="N905" s="18">
        <v>29.04</v>
      </c>
      <c r="O905" s="19">
        <v>0.55052500000000004</v>
      </c>
      <c r="Q905" s="21">
        <f t="shared" si="99"/>
        <v>523.78783583333336</v>
      </c>
      <c r="R905" s="7">
        <f t="shared" si="100"/>
        <v>4192395.84</v>
      </c>
      <c r="S905" s="8">
        <f t="shared" si="101"/>
        <v>442987.36</v>
      </c>
      <c r="T905" s="8">
        <f t="shared" si="102"/>
        <v>3315554.88</v>
      </c>
      <c r="U905" s="8">
        <f t="shared" si="103"/>
        <v>62854.540300000008</v>
      </c>
      <c r="V905" s="8">
        <f t="shared" si="104"/>
        <v>59801904.792763337</v>
      </c>
    </row>
    <row r="906" spans="1:22" x14ac:dyDescent="0.4">
      <c r="A906" s="30">
        <v>2016</v>
      </c>
      <c r="B906" s="30" t="s">
        <v>19</v>
      </c>
      <c r="D906" s="22" t="s">
        <v>78</v>
      </c>
      <c r="E906" s="1" t="s">
        <v>44</v>
      </c>
      <c r="F906" s="1" t="s">
        <v>18</v>
      </c>
      <c r="G906" s="28" t="s">
        <v>74</v>
      </c>
      <c r="H906" s="24">
        <v>58660</v>
      </c>
      <c r="I906" s="1">
        <v>115</v>
      </c>
      <c r="J906" s="17">
        <v>120</v>
      </c>
      <c r="K906" s="24">
        <f t="shared" si="98"/>
        <v>488.83333333333331</v>
      </c>
      <c r="L906" s="18">
        <v>37.1</v>
      </c>
      <c r="M906" s="18">
        <v>3.94</v>
      </c>
      <c r="N906" s="18">
        <v>29.12</v>
      </c>
      <c r="O906" s="19">
        <v>0.56059099999999995</v>
      </c>
      <c r="Q906" s="21">
        <f t="shared" si="99"/>
        <v>274.03556716666662</v>
      </c>
      <c r="R906" s="7">
        <f t="shared" si="100"/>
        <v>2176286</v>
      </c>
      <c r="S906" s="8">
        <f t="shared" si="101"/>
        <v>231120.4</v>
      </c>
      <c r="T906" s="8">
        <f t="shared" si="102"/>
        <v>1708179.2</v>
      </c>
      <c r="U906" s="8">
        <f t="shared" si="103"/>
        <v>32884.268059999995</v>
      </c>
      <c r="V906" s="8">
        <f t="shared" si="104"/>
        <v>16074926.369996665</v>
      </c>
    </row>
    <row r="907" spans="1:22" x14ac:dyDescent="0.4">
      <c r="A907" s="30">
        <v>2016</v>
      </c>
      <c r="B907" s="30" t="s">
        <v>49</v>
      </c>
      <c r="D907" s="22" t="s">
        <v>78</v>
      </c>
      <c r="E907" s="1" t="s">
        <v>44</v>
      </c>
      <c r="F907" s="1" t="s">
        <v>18</v>
      </c>
      <c r="G907" s="28" t="s">
        <v>83</v>
      </c>
      <c r="H907" s="24">
        <f>108231+9726</f>
        <v>117957</v>
      </c>
      <c r="I907" s="1">
        <f>222+19</f>
        <v>241</v>
      </c>
      <c r="J907" s="17">
        <v>120</v>
      </c>
      <c r="K907" s="24">
        <f t="shared" si="98"/>
        <v>982.97500000000002</v>
      </c>
      <c r="L907" s="18">
        <v>36.409999999999997</v>
      </c>
      <c r="M907" s="18">
        <v>4.7699999999999996</v>
      </c>
      <c r="N907" s="18">
        <v>31.89</v>
      </c>
      <c r="O907" s="19">
        <v>0.56745199999999996</v>
      </c>
      <c r="Q907" s="21">
        <f t="shared" si="99"/>
        <v>557.79112969999994</v>
      </c>
      <c r="R907" s="7">
        <f t="shared" si="100"/>
        <v>4294814.3699999992</v>
      </c>
      <c r="S907" s="8">
        <f t="shared" si="101"/>
        <v>562654.8899999999</v>
      </c>
      <c r="T907" s="8">
        <f t="shared" si="102"/>
        <v>3761648.73</v>
      </c>
      <c r="U907" s="8">
        <f t="shared" si="103"/>
        <v>66934.935563999999</v>
      </c>
      <c r="V907" s="8">
        <f t="shared" si="104"/>
        <v>65795368.286022894</v>
      </c>
    </row>
    <row r="908" spans="1:22" x14ac:dyDescent="0.4">
      <c r="A908" s="30">
        <v>2016</v>
      </c>
      <c r="B908" s="30" t="s">
        <v>19</v>
      </c>
      <c r="D908" s="22" t="s">
        <v>78</v>
      </c>
      <c r="E908" s="1" t="s">
        <v>44</v>
      </c>
      <c r="F908" s="1" t="s">
        <v>122</v>
      </c>
      <c r="G908" s="28" t="s">
        <v>84</v>
      </c>
      <c r="H908" s="24">
        <v>58088</v>
      </c>
      <c r="I908" s="1">
        <v>116</v>
      </c>
      <c r="J908" s="17">
        <v>120</v>
      </c>
      <c r="K908" s="24">
        <f t="shared" si="98"/>
        <v>484.06666666666666</v>
      </c>
      <c r="L908" s="18">
        <v>36.4</v>
      </c>
      <c r="M908" s="18">
        <v>4.0999999999999996</v>
      </c>
      <c r="N908" s="18">
        <v>31.24</v>
      </c>
      <c r="O908" s="19">
        <v>0.56210000000000004</v>
      </c>
      <c r="Q908" s="21">
        <f t="shared" si="99"/>
        <v>272.09387333333336</v>
      </c>
      <c r="R908" s="7">
        <f t="shared" si="100"/>
        <v>2114403.1999999997</v>
      </c>
      <c r="S908" s="8">
        <f t="shared" si="101"/>
        <v>238160.8</v>
      </c>
      <c r="T908" s="8">
        <f t="shared" si="102"/>
        <v>1814669.1199999999</v>
      </c>
      <c r="U908" s="8">
        <f t="shared" si="103"/>
        <v>32651.264800000001</v>
      </c>
      <c r="V908" s="8">
        <f t="shared" si="104"/>
        <v>15805388.914186668</v>
      </c>
    </row>
    <row r="909" spans="1:22" x14ac:dyDescent="0.4">
      <c r="A909" s="30">
        <v>2016</v>
      </c>
      <c r="B909" s="30" t="s">
        <v>41</v>
      </c>
      <c r="D909" s="22" t="s">
        <v>79</v>
      </c>
      <c r="E909" s="1" t="s">
        <v>44</v>
      </c>
      <c r="F909" s="1" t="s">
        <v>18</v>
      </c>
      <c r="G909" s="28" t="s">
        <v>82</v>
      </c>
      <c r="H909" s="24">
        <v>144754</v>
      </c>
      <c r="I909" s="1">
        <v>293</v>
      </c>
      <c r="J909" s="17">
        <v>120</v>
      </c>
      <c r="K909" s="24">
        <f t="shared" si="98"/>
        <v>1206.2833333333333</v>
      </c>
      <c r="L909" s="18">
        <v>35.520000000000003</v>
      </c>
      <c r="M909" s="18">
        <v>4.57</v>
      </c>
      <c r="N909" s="18">
        <v>32.020000000000003</v>
      </c>
      <c r="O909" s="19">
        <v>0.55115800000000004</v>
      </c>
      <c r="Q909" s="21">
        <f t="shared" si="99"/>
        <v>664.8527094333333</v>
      </c>
      <c r="R909" s="7">
        <f t="shared" si="100"/>
        <v>5141662.08</v>
      </c>
      <c r="S909" s="8">
        <f t="shared" si="101"/>
        <v>661525.78</v>
      </c>
      <c r="T909" s="8">
        <f t="shared" si="102"/>
        <v>4635023.08</v>
      </c>
      <c r="U909" s="8">
        <f t="shared" si="103"/>
        <v>79782.325131999998</v>
      </c>
      <c r="V909" s="8">
        <f t="shared" si="104"/>
        <v>96240089.101312727</v>
      </c>
    </row>
    <row r="910" spans="1:22" x14ac:dyDescent="0.4">
      <c r="A910" s="30">
        <v>2016</v>
      </c>
      <c r="B910" s="30" t="s">
        <v>49</v>
      </c>
      <c r="D910" s="22" t="s">
        <v>79</v>
      </c>
      <c r="E910" s="1" t="s">
        <v>44</v>
      </c>
      <c r="F910" s="1" t="s">
        <v>18</v>
      </c>
      <c r="G910" s="28" t="s">
        <v>84</v>
      </c>
      <c r="H910" s="24">
        <v>80460</v>
      </c>
      <c r="I910" s="1">
        <v>164</v>
      </c>
      <c r="J910" s="17">
        <v>120</v>
      </c>
      <c r="K910" s="24">
        <f t="shared" si="98"/>
        <v>670.5</v>
      </c>
      <c r="L910" s="18">
        <v>35.43</v>
      </c>
      <c r="M910" s="18">
        <v>4.1500000000000004</v>
      </c>
      <c r="N910" s="18">
        <v>31.5</v>
      </c>
      <c r="O910" s="19">
        <v>0.54208500000000004</v>
      </c>
      <c r="Q910" s="21">
        <f t="shared" si="99"/>
        <v>363.46799250000004</v>
      </c>
      <c r="R910" s="7">
        <f t="shared" si="100"/>
        <v>2850697.8</v>
      </c>
      <c r="S910" s="8">
        <f t="shared" si="101"/>
        <v>333909</v>
      </c>
      <c r="T910" s="8">
        <f t="shared" si="102"/>
        <v>2534490</v>
      </c>
      <c r="U910" s="8">
        <f t="shared" si="103"/>
        <v>43616.159100000004</v>
      </c>
      <c r="V910" s="8">
        <f t="shared" si="104"/>
        <v>29244634.676550005</v>
      </c>
    </row>
    <row r="911" spans="1:22" x14ac:dyDescent="0.4">
      <c r="A911" s="30">
        <v>2016</v>
      </c>
      <c r="B911" s="30" t="s">
        <v>41</v>
      </c>
      <c r="D911" s="22" t="s">
        <v>78</v>
      </c>
      <c r="E911" s="1" t="s">
        <v>44</v>
      </c>
      <c r="F911" s="1" t="s">
        <v>18</v>
      </c>
      <c r="G911" s="28" t="s">
        <v>83</v>
      </c>
      <c r="H911" s="24">
        <v>263203</v>
      </c>
      <c r="I911" s="1">
        <v>541</v>
      </c>
      <c r="J911" s="17">
        <v>250</v>
      </c>
      <c r="K911" s="24">
        <f t="shared" si="98"/>
        <v>1052.8119999999999</v>
      </c>
      <c r="L911" s="18">
        <v>36.03</v>
      </c>
      <c r="M911" s="18">
        <v>4</v>
      </c>
      <c r="N911" s="18">
        <v>32.61</v>
      </c>
      <c r="O911" s="19">
        <v>0.57455299999999998</v>
      </c>
      <c r="Q911" s="21">
        <f t="shared" si="99"/>
        <v>604.89629303599997</v>
      </c>
      <c r="R911" s="7">
        <f t="shared" si="100"/>
        <v>9483204.0899999999</v>
      </c>
      <c r="S911" s="8">
        <f t="shared" si="101"/>
        <v>1052812</v>
      </c>
      <c r="T911" s="8">
        <f t="shared" si="102"/>
        <v>8583049.8300000001</v>
      </c>
      <c r="U911" s="8">
        <f t="shared" si="103"/>
        <v>151224.073259</v>
      </c>
      <c r="V911" s="8">
        <f t="shared" si="104"/>
        <v>159210519.01595432</v>
      </c>
    </row>
  </sheetData>
  <sheetProtection autoFilter="0"/>
  <autoFilter ref="A2:V911">
    <sortState ref="A3:V911">
      <sortCondition ref="A2:A911"/>
    </sortState>
  </autoFilter>
  <mergeCells count="1">
    <mergeCell ref="F1:G1"/>
  </mergeCells>
  <phoneticPr fontId="0" type="noConversion"/>
  <printOptions horizontalCentered="1"/>
  <pageMargins left="0.25" right="0.25" top="0.75" bottom="0.5" header="0.2" footer="0.2"/>
  <pageSetup scale="71" fitToHeight="18" orientation="landscape" r:id="rId1"/>
  <headerFooter alignWithMargins="0">
    <oddHeader>&amp;L&amp;G&amp;C&amp;"Comic Sans MS,Bold"&amp;20  Cotton Recaps&amp;R&amp;G</oddHeader>
    <oddFooter>&amp;L&amp;11www.americot.com&amp;CPage &amp;P of &amp;N&amp;R&amp;D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Grower Recaps</vt:lpstr>
      <vt:lpstr>'Grower Recaps'!Print_Area</vt:lpstr>
      <vt:lpstr>'Grower Recaps'!Print_Titles</vt:lpstr>
      <vt:lpstr>X2003_Sales_Data_Sheet1_List</vt:lpstr>
      <vt:lpstr>X2003_Sales_Data_Sheet1_List1</vt:lpstr>
    </vt:vector>
  </TitlesOfParts>
  <Company>Beltwide Cotton Genetics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Logan</dc:creator>
  <cp:lastModifiedBy>Ty Currie</cp:lastModifiedBy>
  <cp:lastPrinted>2017-02-21T21:28:19Z</cp:lastPrinted>
  <dcterms:created xsi:type="dcterms:W3CDTF">2003-11-10T20:18:43Z</dcterms:created>
  <dcterms:modified xsi:type="dcterms:W3CDTF">2017-02-21T21:28:29Z</dcterms:modified>
</cp:coreProperties>
</file>